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iendom_ny\Eiendom felles\Styresaker\STYREMØTER 2016\#5 28.06.2016\Oddgeir\"/>
    </mc:Choice>
  </mc:AlternateContent>
  <bookViews>
    <workbookView xWindow="0" yWindow="0" windowWidth="28800" windowHeight="12435" activeTab="1"/>
  </bookViews>
  <sheets>
    <sheet name="Barnetrinn 2016" sheetId="2" r:id="rId1"/>
    <sheet name="Ungdomstrinn 2016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2" l="1"/>
  <c r="G69" i="2"/>
  <c r="D69" i="2"/>
  <c r="J58" i="2"/>
  <c r="G58" i="2"/>
  <c r="D58" i="2"/>
  <c r="M73" i="1"/>
  <c r="H6" i="2" l="1"/>
  <c r="H5" i="2"/>
  <c r="E5" i="2"/>
  <c r="B6" i="2"/>
  <c r="B5" i="2"/>
  <c r="H6" i="1" l="1"/>
  <c r="H5" i="1"/>
  <c r="E6" i="1"/>
  <c r="E5" i="1"/>
  <c r="B6" i="1"/>
  <c r="B5" i="1"/>
  <c r="G68" i="1"/>
  <c r="J68" i="1"/>
  <c r="D68" i="1"/>
  <c r="J57" i="1"/>
  <c r="G57" i="1"/>
  <c r="D57" i="1"/>
  <c r="J85" i="2"/>
  <c r="J93" i="2" s="1"/>
  <c r="G85" i="2"/>
  <c r="D85" i="2"/>
  <c r="D93" i="2" s="1"/>
  <c r="J84" i="2"/>
  <c r="G84" i="2"/>
  <c r="D84" i="2"/>
  <c r="J82" i="2"/>
  <c r="G82" i="2"/>
  <c r="D82" i="2"/>
  <c r="J81" i="2"/>
  <c r="G81" i="2"/>
  <c r="D81" i="2"/>
  <c r="J80" i="2"/>
  <c r="G80" i="2"/>
  <c r="D80" i="2"/>
  <c r="J79" i="2"/>
  <c r="G79" i="2"/>
  <c r="D79" i="2"/>
  <c r="J77" i="2"/>
  <c r="G77" i="2"/>
  <c r="D77" i="2"/>
  <c r="J76" i="2"/>
  <c r="G76" i="2"/>
  <c r="D76" i="2"/>
  <c r="J75" i="2"/>
  <c r="G75" i="2"/>
  <c r="D75" i="2"/>
  <c r="J74" i="2"/>
  <c r="G74" i="2"/>
  <c r="D74" i="2"/>
  <c r="J73" i="2"/>
  <c r="G73" i="2"/>
  <c r="D73" i="2"/>
  <c r="J72" i="2"/>
  <c r="G72" i="2"/>
  <c r="D72" i="2"/>
  <c r="J52" i="2"/>
  <c r="G52" i="2"/>
  <c r="D52" i="2"/>
  <c r="J51" i="2"/>
  <c r="G51" i="2"/>
  <c r="D51" i="2"/>
  <c r="J50" i="2"/>
  <c r="G50" i="2"/>
  <c r="D50" i="2"/>
  <c r="J46" i="2"/>
  <c r="G46" i="2"/>
  <c r="D46" i="2"/>
  <c r="J45" i="2"/>
  <c r="G45" i="2"/>
  <c r="D45" i="2"/>
  <c r="J44" i="2"/>
  <c r="G44" i="2"/>
  <c r="D44" i="2"/>
  <c r="J43" i="2"/>
  <c r="G43" i="2"/>
  <c r="D43" i="2"/>
  <c r="J42" i="2"/>
  <c r="G42" i="2"/>
  <c r="D42" i="2"/>
  <c r="J41" i="2"/>
  <c r="G41" i="2"/>
  <c r="D41" i="2"/>
  <c r="J37" i="2"/>
  <c r="G37" i="2"/>
  <c r="D37" i="2"/>
  <c r="J36" i="2"/>
  <c r="G36" i="2"/>
  <c r="D36" i="2"/>
  <c r="J32" i="2"/>
  <c r="G32" i="2"/>
  <c r="D32" i="2"/>
  <c r="J31" i="2"/>
  <c r="G31" i="2"/>
  <c r="D31" i="2"/>
  <c r="J30" i="2"/>
  <c r="G30" i="2"/>
  <c r="D30" i="2"/>
  <c r="J29" i="2"/>
  <c r="G29" i="2"/>
  <c r="D29" i="2"/>
  <c r="J23" i="2"/>
  <c r="J25" i="2" s="1"/>
  <c r="G23" i="2"/>
  <c r="G25" i="2" s="1"/>
  <c r="D23" i="2"/>
  <c r="D25" i="2" s="1"/>
  <c r="J18" i="2"/>
  <c r="G18" i="2"/>
  <c r="D18" i="2"/>
  <c r="J16" i="2"/>
  <c r="G16" i="2"/>
  <c r="D16" i="2"/>
  <c r="J14" i="2"/>
  <c r="G14" i="2"/>
  <c r="D14" i="2"/>
  <c r="J13" i="2"/>
  <c r="G13" i="2"/>
  <c r="D13" i="2"/>
  <c r="J12" i="2"/>
  <c r="G12" i="2"/>
  <c r="D12" i="2"/>
  <c r="J10" i="2"/>
  <c r="G10" i="2"/>
  <c r="D10" i="2"/>
  <c r="J9" i="2"/>
  <c r="G9" i="2"/>
  <c r="D9" i="2"/>
  <c r="J81" i="1"/>
  <c r="J80" i="1"/>
  <c r="G80" i="1"/>
  <c r="D80" i="1"/>
  <c r="J79" i="1"/>
  <c r="G79" i="1"/>
  <c r="D79" i="1"/>
  <c r="J78" i="1"/>
  <c r="G78" i="1"/>
  <c r="D78" i="1"/>
  <c r="J77" i="1"/>
  <c r="G77" i="1"/>
  <c r="D77" i="1"/>
  <c r="J76" i="1"/>
  <c r="G76" i="1"/>
  <c r="D76" i="1"/>
  <c r="J75" i="1"/>
  <c r="G75" i="1"/>
  <c r="D75" i="1"/>
  <c r="J74" i="1"/>
  <c r="G74" i="1"/>
  <c r="D74" i="1"/>
  <c r="J73" i="1"/>
  <c r="G73" i="1"/>
  <c r="D73" i="1"/>
  <c r="J72" i="1"/>
  <c r="G72" i="1"/>
  <c r="D72" i="1"/>
  <c r="J71" i="1"/>
  <c r="G71" i="1"/>
  <c r="D71" i="1"/>
  <c r="J51" i="1"/>
  <c r="G51" i="1"/>
  <c r="D51" i="1"/>
  <c r="J50" i="1"/>
  <c r="G50" i="1"/>
  <c r="D50" i="1"/>
  <c r="J49" i="1"/>
  <c r="G49" i="1"/>
  <c r="D49" i="1"/>
  <c r="J46" i="1"/>
  <c r="G46" i="1"/>
  <c r="D46" i="1"/>
  <c r="J43" i="1"/>
  <c r="G43" i="1"/>
  <c r="D43" i="1"/>
  <c r="J42" i="1"/>
  <c r="G42" i="1"/>
  <c r="D42" i="1"/>
  <c r="J41" i="1"/>
  <c r="G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3" i="1"/>
  <c r="G33" i="1"/>
  <c r="D33" i="1"/>
  <c r="J32" i="1"/>
  <c r="G32" i="1"/>
  <c r="D32" i="1"/>
  <c r="J31" i="1"/>
  <c r="G31" i="1"/>
  <c r="D31" i="1"/>
  <c r="J27" i="1"/>
  <c r="G27" i="1"/>
  <c r="D27" i="1"/>
  <c r="J26" i="1"/>
  <c r="G26" i="1"/>
  <c r="D26" i="1"/>
  <c r="J25" i="1"/>
  <c r="G25" i="1"/>
  <c r="D25" i="1"/>
  <c r="J24" i="1"/>
  <c r="G24" i="1"/>
  <c r="D24" i="1"/>
  <c r="J18" i="1"/>
  <c r="J20" i="1" s="1"/>
  <c r="G18" i="1"/>
  <c r="G20" i="1" s="1"/>
  <c r="D18" i="1"/>
  <c r="D20" i="1" s="1"/>
  <c r="J14" i="1"/>
  <c r="G14" i="1"/>
  <c r="D14" i="1"/>
  <c r="J12" i="1"/>
  <c r="G12" i="1"/>
  <c r="D12" i="1"/>
  <c r="J11" i="1"/>
  <c r="G11" i="1"/>
  <c r="D11" i="1"/>
  <c r="J10" i="1"/>
  <c r="G10" i="1"/>
  <c r="D10" i="1"/>
  <c r="G93" i="2" l="1"/>
  <c r="D47" i="2"/>
  <c r="D38" i="2"/>
  <c r="G53" i="2"/>
  <c r="G38" i="2"/>
  <c r="J38" i="2"/>
  <c r="J53" i="2"/>
  <c r="J47" i="2"/>
  <c r="D53" i="2"/>
  <c r="G47" i="2"/>
  <c r="M71" i="2"/>
  <c r="D33" i="2"/>
  <c r="G33" i="2"/>
  <c r="J33" i="2"/>
  <c r="D20" i="2"/>
  <c r="G20" i="2"/>
  <c r="J20" i="2"/>
  <c r="D15" i="1"/>
  <c r="D87" i="1"/>
  <c r="D34" i="1"/>
  <c r="G34" i="1"/>
  <c r="G15" i="1"/>
  <c r="J15" i="1"/>
  <c r="D28" i="1"/>
  <c r="J44" i="1"/>
  <c r="D52" i="1"/>
  <c r="G28" i="1"/>
  <c r="D44" i="1"/>
  <c r="J28" i="1"/>
  <c r="J34" i="1"/>
  <c r="G44" i="1"/>
  <c r="G52" i="1"/>
  <c r="J52" i="1"/>
  <c r="J87" i="1"/>
  <c r="G87" i="1"/>
  <c r="G59" i="1" l="1"/>
  <c r="G60" i="1" s="1"/>
  <c r="G60" i="2"/>
  <c r="G61" i="2" s="1"/>
  <c r="D60" i="2"/>
  <c r="D61" i="2" s="1"/>
  <c r="J60" i="2"/>
  <c r="J61" i="2" s="1"/>
  <c r="D59" i="1"/>
  <c r="D60" i="1" s="1"/>
  <c r="G89" i="1"/>
  <c r="G90" i="1" s="1"/>
  <c r="J59" i="1"/>
  <c r="H95" i="2" l="1"/>
  <c r="J96" i="2" s="1"/>
  <c r="J98" i="2" s="1"/>
  <c r="B95" i="2"/>
  <c r="E95" i="2"/>
  <c r="G91" i="1"/>
  <c r="D89" i="1"/>
  <c r="D90" i="1" s="1"/>
  <c r="J60" i="1"/>
  <c r="J89" i="1"/>
  <c r="D96" i="2" l="1"/>
  <c r="D98" i="2" s="1"/>
  <c r="D97" i="2"/>
  <c r="J97" i="2"/>
  <c r="G96" i="2"/>
  <c r="G98" i="2" s="1"/>
  <c r="G97" i="2"/>
  <c r="J91" i="1"/>
  <c r="J90" i="1"/>
  <c r="J92" i="1" s="1"/>
  <c r="G92" i="1"/>
  <c r="D92" i="1"/>
  <c r="D91" i="1"/>
</calcChain>
</file>

<file path=xl/sharedStrings.xml><?xml version="1.0" encoding="utf-8"?>
<sst xmlns="http://schemas.openxmlformats.org/spreadsheetml/2006/main" count="198" uniqueCount="124">
  <si>
    <t>Sandnes kommune 2016 - ungdomstrinn</t>
  </si>
  <si>
    <t>U-15</t>
  </si>
  <si>
    <t>U-18</t>
  </si>
  <si>
    <t>U-21</t>
  </si>
  <si>
    <t xml:space="preserve">Sandnes </t>
  </si>
  <si>
    <t>Antall elever</t>
  </si>
  <si>
    <t>Antall lærere</t>
  </si>
  <si>
    <t>Antall ansatte</t>
  </si>
  <si>
    <t>UNDERVISNINGSROM</t>
  </si>
  <si>
    <t xml:space="preserve">Ant. </t>
  </si>
  <si>
    <t>Pr. rom</t>
  </si>
  <si>
    <t>Tot.</t>
  </si>
  <si>
    <t>Generelle læringarealer</t>
  </si>
  <si>
    <t>Baserom/Klasserom  2.-10. klasse</t>
  </si>
  <si>
    <t>Grupperom pr. baserom/klasserom</t>
  </si>
  <si>
    <t>Grupperom spesialundervisning</t>
  </si>
  <si>
    <t>Nærlager</t>
  </si>
  <si>
    <t>Garedrober og toalett</t>
  </si>
  <si>
    <t>Mediatek -Skoler med areal kr.øv.</t>
  </si>
  <si>
    <t>Kantinekjøkken</t>
  </si>
  <si>
    <t>Mat og helse</t>
  </si>
  <si>
    <t>Kjøkkenrom</t>
  </si>
  <si>
    <t>Kølerom</t>
  </si>
  <si>
    <t>Vaskerom</t>
  </si>
  <si>
    <t>Garderober og toalett</t>
  </si>
  <si>
    <t>Naturfag</t>
  </si>
  <si>
    <t>Laboratorium</t>
  </si>
  <si>
    <t>Forberedelsesrom</t>
  </si>
  <si>
    <t>Auditorium</t>
  </si>
  <si>
    <t>Kunst- og håndverk</t>
  </si>
  <si>
    <t>sløyd</t>
  </si>
  <si>
    <t>tegning</t>
  </si>
  <si>
    <t>tekstil</t>
  </si>
  <si>
    <t>overflatebehandling</t>
  </si>
  <si>
    <t>keramikk</t>
  </si>
  <si>
    <t>lager</t>
  </si>
  <si>
    <t>Valgfag</t>
  </si>
  <si>
    <t>Musikk/Drama</t>
  </si>
  <si>
    <t>Øvingsrom</t>
  </si>
  <si>
    <t>Lagerrom /teknologi</t>
  </si>
  <si>
    <t>Kroppsøving</t>
  </si>
  <si>
    <t>Sal</t>
  </si>
  <si>
    <t>IT-areal /verkstad - lager</t>
  </si>
  <si>
    <t>Rom for server</t>
  </si>
  <si>
    <t>Foaje</t>
  </si>
  <si>
    <t>Melkerom</t>
  </si>
  <si>
    <t>Redskapsbod</t>
  </si>
  <si>
    <t>ADM. OG PERSONALROM</t>
  </si>
  <si>
    <t>Kontor Rektor</t>
  </si>
  <si>
    <t>Kontor Underv. inspektør</t>
  </si>
  <si>
    <t>Kontor Rådgiver/sosiallærer/spes.ped</t>
  </si>
  <si>
    <t>Forkontor</t>
  </si>
  <si>
    <t>Møterom adm</t>
  </si>
  <si>
    <t>Møterom lærere</t>
  </si>
  <si>
    <t>Arbeidsplasser lærere</t>
  </si>
  <si>
    <t>Arbeidsplasser andre</t>
  </si>
  <si>
    <t>Personalrom</t>
  </si>
  <si>
    <t>Garderobe/toalett ansatte</t>
  </si>
  <si>
    <t>Dusj ansatte (ved gard/toalett)</t>
  </si>
  <si>
    <t>Helsesøster/lege</t>
  </si>
  <si>
    <t>Lager</t>
  </si>
  <si>
    <t>Vaktmester Kontor/Verksted</t>
  </si>
  <si>
    <t>Pause/hvilerom renholdere</t>
  </si>
  <si>
    <t>Rengjøring/Mopperom</t>
  </si>
  <si>
    <t>NETTOAREAL TOTALT</t>
  </si>
  <si>
    <t>Sandnes kommune 2016 - barnetrinn</t>
  </si>
  <si>
    <t>B14</t>
  </si>
  <si>
    <t>B21</t>
  </si>
  <si>
    <t>B28</t>
  </si>
  <si>
    <t>Pr</t>
  </si>
  <si>
    <t>Baserom/Klasserom  1.trinn</t>
  </si>
  <si>
    <t>Baserom 5 -7</t>
  </si>
  <si>
    <t>SFO</t>
  </si>
  <si>
    <t>Tilleggsareal 5 -7</t>
  </si>
  <si>
    <t>Garedrober og toalett 1- 4</t>
  </si>
  <si>
    <t>Tørkerom 1 -4</t>
  </si>
  <si>
    <t>Garedrober og toalett 5 -7</t>
  </si>
  <si>
    <t>Personaløgarderobe</t>
  </si>
  <si>
    <t xml:space="preserve">Naturfag </t>
  </si>
  <si>
    <t>Forberedelse/lager</t>
  </si>
  <si>
    <t>kunst og håndverk</t>
  </si>
  <si>
    <t>Annet</t>
  </si>
  <si>
    <t>Kontor leder SFO</t>
  </si>
  <si>
    <t>Kopirom og lager</t>
  </si>
  <si>
    <t>Desentr. møte- og kopirom</t>
  </si>
  <si>
    <t>Arbeidsplasser andre ansatte</t>
  </si>
  <si>
    <t>Personalrom inkl kjøkkenkrok</t>
  </si>
  <si>
    <t>Hvilerom</t>
  </si>
  <si>
    <t>Lager skolekorps</t>
  </si>
  <si>
    <t>Vaktmester Kontor/Verksted/lager</t>
  </si>
  <si>
    <t>Rengjøring/Mopperom/bøttekott</t>
  </si>
  <si>
    <t>Areal per elev</t>
  </si>
  <si>
    <t>Leskur</t>
  </si>
  <si>
    <t>Fellesareal</t>
  </si>
  <si>
    <t>SUM generelle læringarealer</t>
  </si>
  <si>
    <t>SUM fellesareal</t>
  </si>
  <si>
    <t>Spesielle læringsareal</t>
  </si>
  <si>
    <t>SUM mat og helse</t>
  </si>
  <si>
    <t>SUM Naturfag</t>
  </si>
  <si>
    <t>SUM Kunst og håndverk</t>
  </si>
  <si>
    <t>SUM kroppsøving</t>
  </si>
  <si>
    <t>SUM Spesielle læringsareal</t>
  </si>
  <si>
    <t>SUM Spesielle læringsareal uten kroppsøving</t>
  </si>
  <si>
    <t>SUM annet</t>
  </si>
  <si>
    <t>SUM Adm. og personalrom</t>
  </si>
  <si>
    <t>Totalt NETTOAREAL</t>
  </si>
  <si>
    <t>Per elev</t>
  </si>
  <si>
    <t>Per elev uten kroppsøving</t>
  </si>
  <si>
    <t>Leskur 20 m2 per klasse</t>
  </si>
  <si>
    <t>Totalt NETTOAREAL - uten kroppsøving + 65</t>
  </si>
  <si>
    <t>SUM Generelle læringsarenaer</t>
  </si>
  <si>
    <t>SUM Fellesareal</t>
  </si>
  <si>
    <t>SUM Kunst oig håndverk</t>
  </si>
  <si>
    <t>SUM Musikk/dans</t>
  </si>
  <si>
    <t>Musikk/dans</t>
  </si>
  <si>
    <t>SUM Musikk /dans</t>
  </si>
  <si>
    <t>SUM Kroppsøving</t>
  </si>
  <si>
    <t>SUM Annet</t>
  </si>
  <si>
    <t>SUM Mat og helse</t>
  </si>
  <si>
    <t>Netto areal utren kroppsøving + 65</t>
  </si>
  <si>
    <t>Areal per elev uten kroppsøving + 65</t>
  </si>
  <si>
    <t>maskinrom ink avsug</t>
  </si>
  <si>
    <t>maskinrom inkl avsug</t>
  </si>
  <si>
    <t>Garderobe/Dusj elever - inkl egen lærergarderobe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</si>
</sst>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 Narrow"/>
      <family val="2"/>
    </font>
    <font>
      <b/>
      <sz val="16"/>
      <name val="Arial Narrow"/>
      <family val="2"/>
    </font>
    <font>
      <sz val="16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3" fillId="0" borderId="4" xfId="0" applyFont="1" applyBorder="1"/>
    <xf numFmtId="0" fontId="4" fillId="0" borderId="10" xfId="0" applyFont="1" applyBorder="1"/>
    <xf numFmtId="0" fontId="5" fillId="0" borderId="4" xfId="0" applyFont="1" applyBorder="1"/>
    <xf numFmtId="0" fontId="5" fillId="0" borderId="17" xfId="0" applyFont="1" applyBorder="1"/>
    <xf numFmtId="0" fontId="5" fillId="0" borderId="10" xfId="0" applyFont="1" applyBorder="1"/>
    <xf numFmtId="0" fontId="6" fillId="0" borderId="18" xfId="0" applyFont="1" applyBorder="1"/>
    <xf numFmtId="0" fontId="8" fillId="0" borderId="5" xfId="0" applyFont="1" applyBorder="1"/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0" xfId="0" applyFont="1" applyBorder="1"/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47" xfId="0" applyFont="1" applyBorder="1"/>
    <xf numFmtId="0" fontId="5" fillId="0" borderId="4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0" xfId="0" applyFont="1" applyBorder="1"/>
    <xf numFmtId="0" fontId="10" fillId="0" borderId="2" xfId="0" applyFont="1" applyBorder="1"/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5" fillId="0" borderId="28" xfId="0" applyFont="1" applyBorder="1"/>
    <xf numFmtId="0" fontId="5" fillId="0" borderId="33" xfId="0" applyFont="1" applyBorder="1"/>
    <xf numFmtId="0" fontId="5" fillId="0" borderId="35" xfId="0" applyFont="1" applyFill="1" applyBorder="1" applyAlignment="1">
      <alignment horizontal="center"/>
    </xf>
    <xf numFmtId="0" fontId="5" fillId="0" borderId="39" xfId="0" applyFont="1" applyBorder="1"/>
    <xf numFmtId="0" fontId="5" fillId="0" borderId="42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7" fillId="0" borderId="39" xfId="0" applyFont="1" applyBorder="1"/>
    <xf numFmtId="0" fontId="5" fillId="0" borderId="45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0" xfId="0" applyFill="1"/>
    <xf numFmtId="0" fontId="7" fillId="0" borderId="3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164" fontId="11" fillId="5" borderId="35" xfId="0" applyNumberFormat="1" applyFont="1" applyFill="1" applyBorder="1" applyAlignment="1">
      <alignment horizontal="center"/>
    </xf>
    <xf numFmtId="0" fontId="1" fillId="0" borderId="22" xfId="0" applyFont="1" applyBorder="1"/>
    <xf numFmtId="0" fontId="0" fillId="0" borderId="56" xfId="0" applyFont="1" applyBorder="1"/>
    <xf numFmtId="0" fontId="0" fillId="0" borderId="14" xfId="0" applyFont="1" applyBorder="1"/>
    <xf numFmtId="0" fontId="6" fillId="0" borderId="56" xfId="0" applyFont="1" applyBorder="1"/>
    <xf numFmtId="0" fontId="0" fillId="0" borderId="58" xfId="0" applyFont="1" applyBorder="1"/>
    <xf numFmtId="0" fontId="1" fillId="0" borderId="56" xfId="0" applyFont="1" applyBorder="1"/>
    <xf numFmtId="0" fontId="1" fillId="0" borderId="56" xfId="0" applyFont="1" applyFill="1" applyBorder="1"/>
    <xf numFmtId="0" fontId="0" fillId="0" borderId="18" xfId="0" applyFont="1" applyBorder="1"/>
    <xf numFmtId="0" fontId="11" fillId="5" borderId="36" xfId="0" applyFont="1" applyFill="1" applyBorder="1" applyAlignment="1">
      <alignment horizontal="center"/>
    </xf>
    <xf numFmtId="164" fontId="11" fillId="5" borderId="36" xfId="0" applyNumberFormat="1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164" fontId="11" fillId="5" borderId="24" xfId="0" applyNumberFormat="1" applyFont="1" applyFill="1" applyBorder="1" applyAlignment="1">
      <alignment horizontal="center"/>
    </xf>
    <xf numFmtId="164" fontId="11" fillId="5" borderId="25" xfId="0" applyNumberFormat="1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164" fontId="11" fillId="5" borderId="37" xfId="0" applyNumberFormat="1" applyFont="1" applyFill="1" applyBorder="1" applyAlignment="1">
      <alignment horizontal="center"/>
    </xf>
    <xf numFmtId="164" fontId="11" fillId="5" borderId="26" xfId="0" applyNumberFormat="1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9" fillId="5" borderId="60" xfId="0" applyFont="1" applyFill="1" applyBorder="1" applyAlignment="1">
      <alignment horizontal="center"/>
    </xf>
    <xf numFmtId="0" fontId="10" fillId="5" borderId="61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5" borderId="62" xfId="0" applyFont="1" applyFill="1" applyBorder="1" applyAlignment="1">
      <alignment horizontal="center"/>
    </xf>
    <xf numFmtId="0" fontId="10" fillId="5" borderId="60" xfId="0" applyFont="1" applyFill="1" applyBorder="1" applyAlignment="1">
      <alignment horizontal="center"/>
    </xf>
    <xf numFmtId="0" fontId="10" fillId="5" borderId="59" xfId="0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164" fontId="11" fillId="5" borderId="34" xfId="0" applyNumberFormat="1" applyFont="1" applyFill="1" applyBorder="1" applyAlignment="1">
      <alignment horizontal="center"/>
    </xf>
    <xf numFmtId="164" fontId="11" fillId="5" borderId="23" xfId="0" applyNumberFormat="1" applyFont="1" applyFill="1" applyBorder="1" applyAlignment="1">
      <alignment horizontal="center"/>
    </xf>
    <xf numFmtId="0" fontId="8" fillId="5" borderId="63" xfId="0" applyFont="1" applyFill="1" applyBorder="1"/>
    <xf numFmtId="0" fontId="8" fillId="5" borderId="64" xfId="0" applyFont="1" applyFill="1" applyBorder="1" applyAlignment="1">
      <alignment wrapText="1"/>
    </xf>
    <xf numFmtId="0" fontId="8" fillId="5" borderId="65" xfId="0" applyFont="1" applyFill="1" applyBorder="1" applyAlignment="1">
      <alignment wrapText="1"/>
    </xf>
    <xf numFmtId="0" fontId="0" fillId="0" borderId="56" xfId="0" applyFont="1" applyBorder="1" applyAlignment="1">
      <alignment wrapText="1"/>
    </xf>
    <xf numFmtId="0" fontId="5" fillId="0" borderId="3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4" fillId="4" borderId="14" xfId="0" applyFont="1" applyFill="1" applyBorder="1"/>
    <xf numFmtId="0" fontId="14" fillId="4" borderId="56" xfId="0" applyFont="1" applyFill="1" applyBorder="1"/>
    <xf numFmtId="0" fontId="11" fillId="4" borderId="34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57" xfId="0" applyFont="1" applyFill="1" applyBorder="1" applyAlignment="1">
      <alignment horizontal="center"/>
    </xf>
    <xf numFmtId="0" fontId="15" fillId="0" borderId="0" xfId="0" applyFont="1"/>
    <xf numFmtId="0" fontId="14" fillId="4" borderId="56" xfId="0" applyFont="1" applyFill="1" applyBorder="1" applyAlignment="1">
      <alignment wrapText="1"/>
    </xf>
    <xf numFmtId="0" fontId="11" fillId="4" borderId="43" xfId="0" applyFont="1" applyFill="1" applyBorder="1" applyAlignment="1">
      <alignment horizontal="center"/>
    </xf>
    <xf numFmtId="0" fontId="11" fillId="4" borderId="42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0" fontId="11" fillId="4" borderId="41" xfId="0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/>
    </xf>
    <xf numFmtId="0" fontId="0" fillId="0" borderId="0" xfId="0" applyFont="1"/>
    <xf numFmtId="0" fontId="13" fillId="4" borderId="34" xfId="0" applyFont="1" applyFill="1" applyBorder="1"/>
    <xf numFmtId="0" fontId="13" fillId="4" borderId="35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0" fillId="0" borderId="35" xfId="0" applyFill="1" applyBorder="1"/>
    <xf numFmtId="0" fontId="0" fillId="0" borderId="35" xfId="0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13" fillId="4" borderId="39" xfId="0" applyFont="1" applyFill="1" applyBorder="1"/>
    <xf numFmtId="0" fontId="13" fillId="4" borderId="43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16" fillId="4" borderId="43" xfId="0" applyFont="1" applyFill="1" applyBorder="1" applyAlignment="1">
      <alignment horizontal="center"/>
    </xf>
    <xf numFmtId="0" fontId="16" fillId="4" borderId="42" xfId="0" applyFont="1" applyFill="1" applyBorder="1" applyAlignment="1">
      <alignment horizontal="center"/>
    </xf>
    <xf numFmtId="0" fontId="7" fillId="0" borderId="33" xfId="0" applyFont="1" applyFill="1" applyBorder="1"/>
    <xf numFmtId="0" fontId="5" fillId="0" borderId="34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1" fillId="0" borderId="0" xfId="0" applyFont="1"/>
    <xf numFmtId="0" fontId="5" fillId="0" borderId="33" xfId="0" applyFont="1" applyFill="1" applyBorder="1"/>
    <xf numFmtId="0" fontId="7" fillId="0" borderId="33" xfId="0" applyFont="1" applyBorder="1"/>
    <xf numFmtId="0" fontId="7" fillId="0" borderId="42" xfId="0" applyFont="1" applyBorder="1" applyAlignment="1">
      <alignment horizontal="center"/>
    </xf>
    <xf numFmtId="0" fontId="5" fillId="0" borderId="15" xfId="0" applyFont="1" applyBorder="1"/>
    <xf numFmtId="0" fontId="13" fillId="4" borderId="15" xfId="0" applyFont="1" applyFill="1" applyBorder="1"/>
    <xf numFmtId="0" fontId="13" fillId="4" borderId="39" xfId="0" applyFont="1" applyFill="1" applyBorder="1" applyAlignment="1">
      <alignment horizontal="center"/>
    </xf>
    <xf numFmtId="0" fontId="14" fillId="0" borderId="0" xfId="0" applyFont="1"/>
    <xf numFmtId="0" fontId="13" fillId="5" borderId="35" xfId="0" applyFont="1" applyFill="1" applyBorder="1" applyAlignment="1">
      <alignment wrapText="1"/>
    </xf>
    <xf numFmtId="0" fontId="13" fillId="5" borderId="35" xfId="0" applyFont="1" applyFill="1" applyBorder="1" applyAlignment="1">
      <alignment horizontal="right"/>
    </xf>
    <xf numFmtId="0" fontId="13" fillId="5" borderId="35" xfId="0" applyFont="1" applyFill="1" applyBorder="1"/>
    <xf numFmtId="164" fontId="13" fillId="5" borderId="35" xfId="0" applyNumberFormat="1" applyFont="1" applyFill="1" applyBorder="1" applyAlignment="1">
      <alignment horizontal="right"/>
    </xf>
    <xf numFmtId="0" fontId="17" fillId="5" borderId="35" xfId="0" applyFont="1" applyFill="1" applyBorder="1" applyAlignment="1">
      <alignment horizontal="center"/>
    </xf>
    <xf numFmtId="0" fontId="13" fillId="5" borderId="35" xfId="0" applyFont="1" applyFill="1" applyBorder="1" applyAlignment="1">
      <alignment horizontal="center"/>
    </xf>
    <xf numFmtId="0" fontId="18" fillId="0" borderId="56" xfId="0" applyFont="1" applyBorder="1" applyAlignment="1">
      <alignment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3" fillId="5" borderId="35" xfId="0" applyFont="1" applyFill="1" applyBorder="1" applyAlignment="1">
      <alignment horizontal="right"/>
    </xf>
    <xf numFmtId="0" fontId="13" fillId="3" borderId="33" xfId="0" applyFont="1" applyFill="1" applyBorder="1" applyAlignment="1">
      <alignment horizontal="left"/>
    </xf>
    <xf numFmtId="0" fontId="13" fillId="3" borderId="55" xfId="0" applyFont="1" applyFill="1" applyBorder="1" applyAlignment="1">
      <alignment horizontal="left"/>
    </xf>
    <xf numFmtId="0" fontId="13" fillId="3" borderId="37" xfId="0" applyFont="1" applyFill="1" applyBorder="1" applyAlignment="1">
      <alignment horizontal="left"/>
    </xf>
    <xf numFmtId="0" fontId="13" fillId="3" borderId="57" xfId="0" applyFont="1" applyFill="1" applyBorder="1" applyAlignment="1">
      <alignment horizontal="left"/>
    </xf>
    <xf numFmtId="0" fontId="14" fillId="3" borderId="33" xfId="0" applyFont="1" applyFill="1" applyBorder="1" applyAlignment="1">
      <alignment horizontal="left"/>
    </xf>
    <xf numFmtId="0" fontId="14" fillId="3" borderId="55" xfId="0" applyFont="1" applyFill="1" applyBorder="1" applyAlignment="1">
      <alignment horizontal="left"/>
    </xf>
    <xf numFmtId="0" fontId="14" fillId="3" borderId="37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0" borderId="55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57" xfId="0" applyFont="1" applyFill="1" applyBorder="1" applyAlignment="1">
      <alignment horizontal="left"/>
    </xf>
    <xf numFmtId="0" fontId="1" fillId="0" borderId="5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" fillId="0" borderId="56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6" fillId="0" borderId="56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left"/>
    </xf>
    <xf numFmtId="0" fontId="13" fillId="3" borderId="21" xfId="0" applyFont="1" applyFill="1" applyBorder="1" applyAlignment="1">
      <alignment horizontal="left"/>
    </xf>
    <xf numFmtId="0" fontId="13" fillId="3" borderId="2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A22" workbookViewId="0">
      <selection activeCell="Q31" sqref="Q31"/>
    </sheetView>
  </sheetViews>
  <sheetFormatPr baseColWidth="10" defaultRowHeight="15" x14ac:dyDescent="0.25"/>
  <cols>
    <col min="1" max="1" width="30.42578125" style="50" customWidth="1"/>
    <col min="2" max="10" width="5.7109375" style="50" customWidth="1"/>
    <col min="12" max="14" width="0" hidden="1" customWidth="1"/>
  </cols>
  <sheetData>
    <row r="1" spans="1:14" ht="21" thickBot="1" x14ac:dyDescent="0.35">
      <c r="A1" s="187" t="s">
        <v>65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14" ht="21" thickBot="1" x14ac:dyDescent="0.35">
      <c r="A2" s="1"/>
      <c r="B2" s="190" t="s">
        <v>66</v>
      </c>
      <c r="C2" s="191"/>
      <c r="D2" s="192"/>
      <c r="E2" s="191" t="s">
        <v>67</v>
      </c>
      <c r="F2" s="191"/>
      <c r="G2" s="191"/>
      <c r="H2" s="193" t="s">
        <v>68</v>
      </c>
      <c r="I2" s="191"/>
      <c r="J2" s="194"/>
      <c r="L2">
        <v>14</v>
      </c>
      <c r="M2">
        <v>21</v>
      </c>
      <c r="N2">
        <v>28</v>
      </c>
    </row>
    <row r="3" spans="1:14" ht="21.75" thickBot="1" x14ac:dyDescent="0.4">
      <c r="A3" s="2"/>
      <c r="B3" s="195" t="s">
        <v>4</v>
      </c>
      <c r="C3" s="196"/>
      <c r="D3" s="197"/>
      <c r="E3" s="195" t="s">
        <v>4</v>
      </c>
      <c r="F3" s="196"/>
      <c r="G3" s="197"/>
      <c r="H3" s="195" t="s">
        <v>4</v>
      </c>
      <c r="I3" s="196"/>
      <c r="J3" s="197"/>
      <c r="L3">
        <v>2</v>
      </c>
    </row>
    <row r="4" spans="1:14" x14ac:dyDescent="0.25">
      <c r="A4" s="3" t="s">
        <v>5</v>
      </c>
      <c r="B4" s="181">
        <v>392</v>
      </c>
      <c r="C4" s="182"/>
      <c r="D4" s="183"/>
      <c r="E4" s="181">
        <v>588</v>
      </c>
      <c r="F4" s="182"/>
      <c r="G4" s="183"/>
      <c r="H4" s="181">
        <v>784</v>
      </c>
      <c r="I4" s="182"/>
      <c r="J4" s="183"/>
      <c r="L4">
        <v>3</v>
      </c>
    </row>
    <row r="5" spans="1:14" x14ac:dyDescent="0.25">
      <c r="A5" s="4" t="s">
        <v>6</v>
      </c>
      <c r="B5" s="184">
        <f>L2*L3</f>
        <v>28</v>
      </c>
      <c r="C5" s="185"/>
      <c r="D5" s="186"/>
      <c r="E5" s="184">
        <f>M2*L3</f>
        <v>42</v>
      </c>
      <c r="F5" s="185"/>
      <c r="G5" s="186"/>
      <c r="H5" s="184">
        <f>N2*L3</f>
        <v>56</v>
      </c>
      <c r="I5" s="185"/>
      <c r="J5" s="186"/>
    </row>
    <row r="6" spans="1:14" ht="15.75" thickBot="1" x14ac:dyDescent="0.3">
      <c r="A6" s="5" t="s">
        <v>7</v>
      </c>
      <c r="B6" s="166">
        <f>L2*L4</f>
        <v>42</v>
      </c>
      <c r="C6" s="167"/>
      <c r="D6" s="168"/>
      <c r="E6" s="166">
        <v>63</v>
      </c>
      <c r="F6" s="167"/>
      <c r="G6" s="168"/>
      <c r="H6" s="166">
        <f>N2*L4</f>
        <v>84</v>
      </c>
      <c r="I6" s="167"/>
      <c r="J6" s="168"/>
    </row>
    <row r="7" spans="1:14" ht="16.5" x14ac:dyDescent="0.3">
      <c r="A7" s="51" t="s">
        <v>8</v>
      </c>
      <c r="B7" s="52" t="s">
        <v>9</v>
      </c>
      <c r="C7" s="53" t="s">
        <v>69</v>
      </c>
      <c r="D7" s="54" t="s">
        <v>11</v>
      </c>
      <c r="E7" s="52" t="s">
        <v>9</v>
      </c>
      <c r="F7" s="53" t="s">
        <v>69</v>
      </c>
      <c r="G7" s="54" t="s">
        <v>11</v>
      </c>
      <c r="H7" s="52" t="s">
        <v>9</v>
      </c>
      <c r="I7" s="53" t="s">
        <v>69</v>
      </c>
      <c r="J7" s="54" t="s">
        <v>11</v>
      </c>
    </row>
    <row r="8" spans="1:14" ht="15.75" x14ac:dyDescent="0.25">
      <c r="A8" s="170" t="s">
        <v>12</v>
      </c>
      <c r="B8" s="171"/>
      <c r="C8" s="171"/>
      <c r="D8" s="171"/>
      <c r="E8" s="171"/>
      <c r="F8" s="171"/>
      <c r="G8" s="171"/>
      <c r="H8" s="171"/>
      <c r="I8" s="171"/>
      <c r="J8" s="172"/>
    </row>
    <row r="9" spans="1:14" x14ac:dyDescent="0.25">
      <c r="A9" s="55" t="s">
        <v>70</v>
      </c>
      <c r="B9" s="27">
        <v>2</v>
      </c>
      <c r="C9" s="28">
        <v>70</v>
      </c>
      <c r="D9" s="29">
        <f t="shared" ref="D9:D18" si="0">B9*C9</f>
        <v>140</v>
      </c>
      <c r="E9" s="27">
        <v>3</v>
      </c>
      <c r="F9" s="28">
        <v>70</v>
      </c>
      <c r="G9" s="29">
        <f t="shared" ref="G9:G10" si="1">E9*F9</f>
        <v>210</v>
      </c>
      <c r="H9" s="27">
        <v>4</v>
      </c>
      <c r="I9" s="28">
        <v>70</v>
      </c>
      <c r="J9" s="29">
        <f t="shared" ref="J9:J10" si="2">H9*I9</f>
        <v>280</v>
      </c>
    </row>
    <row r="10" spans="1:14" x14ac:dyDescent="0.25">
      <c r="A10" s="56" t="s">
        <v>13</v>
      </c>
      <c r="B10" s="14">
        <v>12</v>
      </c>
      <c r="C10" s="15">
        <v>70</v>
      </c>
      <c r="D10" s="16">
        <f t="shared" si="0"/>
        <v>840</v>
      </c>
      <c r="E10" s="14">
        <v>18</v>
      </c>
      <c r="F10" s="15">
        <v>70</v>
      </c>
      <c r="G10" s="16">
        <f t="shared" si="1"/>
        <v>1260</v>
      </c>
      <c r="H10" s="14">
        <v>24</v>
      </c>
      <c r="I10" s="15">
        <v>70</v>
      </c>
      <c r="J10" s="16">
        <f t="shared" si="2"/>
        <v>1680</v>
      </c>
    </row>
    <row r="11" spans="1:14" x14ac:dyDescent="0.25">
      <c r="A11" s="56" t="s">
        <v>71</v>
      </c>
      <c r="B11" s="14"/>
      <c r="C11" s="15"/>
      <c r="D11" s="16"/>
      <c r="E11" s="14"/>
      <c r="F11" s="15"/>
      <c r="G11" s="16"/>
      <c r="H11" s="14"/>
      <c r="I11" s="15"/>
      <c r="J11" s="16"/>
    </row>
    <row r="12" spans="1:14" x14ac:dyDescent="0.25">
      <c r="A12" s="56" t="s">
        <v>72</v>
      </c>
      <c r="B12" s="14">
        <v>1</v>
      </c>
      <c r="C12" s="15">
        <v>80</v>
      </c>
      <c r="D12" s="16">
        <f t="shared" si="0"/>
        <v>80</v>
      </c>
      <c r="E12" s="14">
        <v>1</v>
      </c>
      <c r="F12" s="15">
        <v>100</v>
      </c>
      <c r="G12" s="16">
        <f t="shared" ref="G12:G14" si="3">E12*F12</f>
        <v>100</v>
      </c>
      <c r="H12" s="14">
        <v>1</v>
      </c>
      <c r="I12" s="15">
        <v>100</v>
      </c>
      <c r="J12" s="16">
        <f t="shared" ref="J12:J14" si="4">H12*I12</f>
        <v>100</v>
      </c>
    </row>
    <row r="13" spans="1:14" x14ac:dyDescent="0.25">
      <c r="A13" s="56" t="s">
        <v>14</v>
      </c>
      <c r="B13" s="14">
        <v>14</v>
      </c>
      <c r="C13" s="15">
        <v>15</v>
      </c>
      <c r="D13" s="16">
        <f t="shared" si="0"/>
        <v>210</v>
      </c>
      <c r="E13" s="14">
        <v>21</v>
      </c>
      <c r="F13" s="15">
        <v>15</v>
      </c>
      <c r="G13" s="16">
        <f t="shared" si="3"/>
        <v>315</v>
      </c>
      <c r="H13" s="14">
        <v>21</v>
      </c>
      <c r="I13" s="15">
        <v>15</v>
      </c>
      <c r="J13" s="16">
        <f t="shared" si="4"/>
        <v>315</v>
      </c>
    </row>
    <row r="14" spans="1:14" x14ac:dyDescent="0.25">
      <c r="A14" s="56" t="s">
        <v>15</v>
      </c>
      <c r="B14" s="14">
        <v>3</v>
      </c>
      <c r="C14" s="57">
        <v>15</v>
      </c>
      <c r="D14" s="19">
        <f t="shared" si="0"/>
        <v>45</v>
      </c>
      <c r="E14" s="14">
        <v>6</v>
      </c>
      <c r="F14" s="57">
        <v>15</v>
      </c>
      <c r="G14" s="19">
        <f t="shared" si="3"/>
        <v>90</v>
      </c>
      <c r="H14" s="14">
        <v>9</v>
      </c>
      <c r="I14" s="57">
        <v>15</v>
      </c>
      <c r="J14" s="19">
        <f t="shared" si="4"/>
        <v>135</v>
      </c>
    </row>
    <row r="15" spans="1:14" x14ac:dyDescent="0.25">
      <c r="A15" s="56" t="s">
        <v>73</v>
      </c>
      <c r="B15" s="14"/>
      <c r="C15" s="57"/>
      <c r="D15" s="19"/>
      <c r="E15" s="14"/>
      <c r="F15" s="57"/>
      <c r="G15" s="19"/>
      <c r="H15" s="14"/>
      <c r="I15" s="57"/>
      <c r="J15" s="19"/>
    </row>
    <row r="16" spans="1:14" x14ac:dyDescent="0.25">
      <c r="A16" s="58" t="s">
        <v>74</v>
      </c>
      <c r="B16" s="25">
        <v>8</v>
      </c>
      <c r="C16" s="59">
        <v>20</v>
      </c>
      <c r="D16" s="60">
        <f t="shared" si="0"/>
        <v>160</v>
      </c>
      <c r="E16" s="25">
        <v>12</v>
      </c>
      <c r="F16" s="59">
        <v>20</v>
      </c>
      <c r="G16" s="60">
        <f t="shared" ref="G16" si="5">E16*F16</f>
        <v>240</v>
      </c>
      <c r="H16" s="25">
        <v>16</v>
      </c>
      <c r="I16" s="59">
        <v>20</v>
      </c>
      <c r="J16" s="60">
        <f t="shared" ref="J16" si="6">H16*I16</f>
        <v>320</v>
      </c>
    </row>
    <row r="17" spans="1:10" x14ac:dyDescent="0.25">
      <c r="A17" s="58" t="s">
        <v>75</v>
      </c>
      <c r="B17" s="25"/>
      <c r="C17" s="59"/>
      <c r="D17" s="60"/>
      <c r="E17" s="25"/>
      <c r="F17" s="59"/>
      <c r="G17" s="60"/>
      <c r="H17" s="25"/>
      <c r="I17" s="59"/>
      <c r="J17" s="60"/>
    </row>
    <row r="18" spans="1:10" x14ac:dyDescent="0.25">
      <c r="A18" s="58" t="s">
        <v>76</v>
      </c>
      <c r="B18" s="25">
        <v>6</v>
      </c>
      <c r="C18" s="59">
        <v>15</v>
      </c>
      <c r="D18" s="60">
        <f t="shared" si="0"/>
        <v>90</v>
      </c>
      <c r="E18" s="25">
        <v>9</v>
      </c>
      <c r="F18" s="59">
        <v>15</v>
      </c>
      <c r="G18" s="60">
        <f t="shared" ref="G18" si="7">E18*F18</f>
        <v>135</v>
      </c>
      <c r="H18" s="25">
        <v>12</v>
      </c>
      <c r="I18" s="59">
        <v>15</v>
      </c>
      <c r="J18" s="60">
        <f t="shared" ref="J18" si="8">H18*I18</f>
        <v>180</v>
      </c>
    </row>
    <row r="19" spans="1:10" x14ac:dyDescent="0.25">
      <c r="A19" s="58" t="s">
        <v>77</v>
      </c>
      <c r="B19" s="25"/>
      <c r="C19" s="59"/>
      <c r="D19" s="60"/>
      <c r="E19" s="25"/>
      <c r="F19" s="59"/>
      <c r="G19" s="60"/>
      <c r="H19" s="25"/>
      <c r="I19" s="59"/>
      <c r="J19" s="60"/>
    </row>
    <row r="20" spans="1:10" s="125" customFormat="1" ht="15.75" x14ac:dyDescent="0.25">
      <c r="A20" s="141" t="s">
        <v>110</v>
      </c>
      <c r="B20" s="145"/>
      <c r="C20" s="146"/>
      <c r="D20" s="144">
        <f>SUM(D9:D18)</f>
        <v>1565</v>
      </c>
      <c r="E20" s="145"/>
      <c r="F20" s="146"/>
      <c r="G20" s="144">
        <f>SUM(G9:G18)</f>
        <v>2350</v>
      </c>
      <c r="H20" s="145"/>
      <c r="I20" s="146"/>
      <c r="J20" s="144">
        <f>SUM(J9:J18)</f>
        <v>3010</v>
      </c>
    </row>
    <row r="21" spans="1:10" x14ac:dyDescent="0.25">
      <c r="A21" s="58"/>
      <c r="B21" s="25"/>
      <c r="C21" s="23"/>
      <c r="D21" s="33"/>
      <c r="E21" s="25"/>
      <c r="F21" s="23"/>
      <c r="G21" s="33"/>
      <c r="H21" s="25"/>
      <c r="I21" s="23"/>
      <c r="J21" s="33"/>
    </row>
    <row r="22" spans="1:10" ht="15.75" x14ac:dyDescent="0.25">
      <c r="A22" s="170" t="s">
        <v>93</v>
      </c>
      <c r="B22" s="171"/>
      <c r="C22" s="171"/>
      <c r="D22" s="171"/>
      <c r="E22" s="171"/>
      <c r="F22" s="171"/>
      <c r="G22" s="171"/>
      <c r="H22" s="171"/>
      <c r="I22" s="171"/>
      <c r="J22" s="173"/>
    </row>
    <row r="23" spans="1:10" x14ac:dyDescent="0.25">
      <c r="A23" s="87" t="s">
        <v>18</v>
      </c>
      <c r="B23" s="57">
        <v>14</v>
      </c>
      <c r="C23" s="57">
        <v>20</v>
      </c>
      <c r="D23" s="57">
        <f>B23*C23</f>
        <v>280</v>
      </c>
      <c r="E23" s="57">
        <v>21</v>
      </c>
      <c r="F23" s="57">
        <v>20</v>
      </c>
      <c r="G23" s="57">
        <f>E23*F23</f>
        <v>420</v>
      </c>
      <c r="H23" s="57">
        <v>28</v>
      </c>
      <c r="I23" s="57">
        <v>20</v>
      </c>
      <c r="J23" s="57">
        <f>H23*I23</f>
        <v>560</v>
      </c>
    </row>
    <row r="24" spans="1:10" s="77" customFormat="1" x14ac:dyDescent="0.25">
      <c r="A24" s="87" t="s">
        <v>19</v>
      </c>
      <c r="B24" s="137"/>
      <c r="C24" s="137"/>
      <c r="D24" s="138">
        <v>35</v>
      </c>
      <c r="E24" s="138"/>
      <c r="F24" s="138"/>
      <c r="G24" s="138">
        <v>35</v>
      </c>
      <c r="H24" s="138"/>
      <c r="I24" s="138"/>
      <c r="J24" s="138">
        <v>35</v>
      </c>
    </row>
    <row r="25" spans="1:10" s="77" customFormat="1" ht="15.75" x14ac:dyDescent="0.25">
      <c r="A25" s="141" t="s">
        <v>111</v>
      </c>
      <c r="B25" s="142"/>
      <c r="C25" s="143"/>
      <c r="D25" s="144">
        <f>SUM(D23:D24)</f>
        <v>315</v>
      </c>
      <c r="E25" s="142"/>
      <c r="F25" s="143"/>
      <c r="G25" s="144">
        <f>SUM(G23:G24)</f>
        <v>455</v>
      </c>
      <c r="H25" s="142"/>
      <c r="I25" s="143"/>
      <c r="J25" s="144">
        <f>SUM(J23:J24)</f>
        <v>595</v>
      </c>
    </row>
    <row r="26" spans="1:10" x14ac:dyDescent="0.25">
      <c r="A26" s="58"/>
      <c r="B26" s="25"/>
      <c r="C26" s="23"/>
      <c r="D26" s="21"/>
      <c r="E26" s="25"/>
      <c r="F26" s="23"/>
      <c r="G26" s="21"/>
      <c r="H26" s="25"/>
      <c r="I26" s="23"/>
      <c r="J26" s="21"/>
    </row>
    <row r="27" spans="1:10" ht="15.75" x14ac:dyDescent="0.25">
      <c r="A27" s="174" t="s">
        <v>96</v>
      </c>
      <c r="B27" s="175"/>
      <c r="C27" s="175"/>
      <c r="D27" s="175"/>
      <c r="E27" s="175"/>
      <c r="F27" s="175"/>
      <c r="G27" s="175"/>
      <c r="H27" s="175"/>
      <c r="I27" s="175"/>
      <c r="J27" s="176"/>
    </row>
    <row r="28" spans="1:10" s="77" customFormat="1" x14ac:dyDescent="0.25">
      <c r="A28" s="177" t="s">
        <v>20</v>
      </c>
      <c r="B28" s="178"/>
      <c r="C28" s="178"/>
      <c r="D28" s="178"/>
      <c r="E28" s="178"/>
      <c r="F28" s="178"/>
      <c r="G28" s="178"/>
      <c r="H28" s="178"/>
      <c r="I28" s="178"/>
      <c r="J28" s="179"/>
    </row>
    <row r="29" spans="1:10" x14ac:dyDescent="0.25">
      <c r="A29" s="55" t="s">
        <v>21</v>
      </c>
      <c r="B29" s="27">
        <v>1</v>
      </c>
      <c r="C29" s="62">
        <v>77</v>
      </c>
      <c r="D29" s="20">
        <f>B29*C29</f>
        <v>77</v>
      </c>
      <c r="E29" s="27">
        <v>1</v>
      </c>
      <c r="F29" s="62">
        <v>77</v>
      </c>
      <c r="G29" s="20">
        <f>E29*F29</f>
        <v>77</v>
      </c>
      <c r="H29" s="27">
        <v>1</v>
      </c>
      <c r="I29" s="62">
        <v>77</v>
      </c>
      <c r="J29" s="20">
        <f>H29*I29</f>
        <v>77</v>
      </c>
    </row>
    <row r="30" spans="1:10" x14ac:dyDescent="0.25">
      <c r="A30" s="56" t="s">
        <v>22</v>
      </c>
      <c r="B30" s="14">
        <v>1</v>
      </c>
      <c r="C30" s="57">
        <v>8</v>
      </c>
      <c r="D30" s="19">
        <f t="shared" ref="D30:D32" si="9">B30*C30</f>
        <v>8</v>
      </c>
      <c r="E30" s="14">
        <v>1</v>
      </c>
      <c r="F30" s="57">
        <v>8</v>
      </c>
      <c r="G30" s="19">
        <f t="shared" ref="G30:G32" si="10">E30*F30</f>
        <v>8</v>
      </c>
      <c r="H30" s="14">
        <v>1</v>
      </c>
      <c r="I30" s="57">
        <v>8</v>
      </c>
      <c r="J30" s="19">
        <f t="shared" ref="J30:J32" si="11">H30*I30</f>
        <v>8</v>
      </c>
    </row>
    <row r="31" spans="1:10" x14ac:dyDescent="0.25">
      <c r="A31" s="56" t="s">
        <v>23</v>
      </c>
      <c r="B31" s="14">
        <v>1</v>
      </c>
      <c r="C31" s="57">
        <v>5</v>
      </c>
      <c r="D31" s="19">
        <f t="shared" si="9"/>
        <v>5</v>
      </c>
      <c r="E31" s="14">
        <v>1</v>
      </c>
      <c r="F31" s="57">
        <v>5</v>
      </c>
      <c r="G31" s="19">
        <f t="shared" si="10"/>
        <v>5</v>
      </c>
      <c r="H31" s="14">
        <v>1</v>
      </c>
      <c r="I31" s="57">
        <v>5</v>
      </c>
      <c r="J31" s="19">
        <f t="shared" si="11"/>
        <v>5</v>
      </c>
    </row>
    <row r="32" spans="1:10" x14ac:dyDescent="0.25">
      <c r="A32" s="58" t="s">
        <v>24</v>
      </c>
      <c r="B32" s="25">
        <v>2</v>
      </c>
      <c r="C32" s="59">
        <v>10</v>
      </c>
      <c r="D32" s="60">
        <f t="shared" si="9"/>
        <v>20</v>
      </c>
      <c r="E32" s="25">
        <v>2</v>
      </c>
      <c r="F32" s="59">
        <v>10</v>
      </c>
      <c r="G32" s="60">
        <f t="shared" si="10"/>
        <v>20</v>
      </c>
      <c r="H32" s="25">
        <v>2</v>
      </c>
      <c r="I32" s="59">
        <v>10</v>
      </c>
      <c r="J32" s="60">
        <f t="shared" si="11"/>
        <v>20</v>
      </c>
    </row>
    <row r="33" spans="1:10" x14ac:dyDescent="0.25">
      <c r="A33" s="61" t="s">
        <v>118</v>
      </c>
      <c r="B33" s="32"/>
      <c r="C33" s="139"/>
      <c r="D33" s="140">
        <f>SUM(D29:D32)</f>
        <v>110</v>
      </c>
      <c r="E33" s="32"/>
      <c r="F33" s="139"/>
      <c r="G33" s="140">
        <f>SUM(G29:G32)</f>
        <v>110</v>
      </c>
      <c r="H33" s="32"/>
      <c r="I33" s="139"/>
      <c r="J33" s="140">
        <f>SUM(J29:J32)</f>
        <v>110</v>
      </c>
    </row>
    <row r="34" spans="1:10" x14ac:dyDescent="0.25">
      <c r="A34" s="58"/>
      <c r="B34" s="25"/>
      <c r="C34" s="59"/>
      <c r="D34" s="60"/>
      <c r="E34" s="25"/>
      <c r="F34" s="59"/>
      <c r="G34" s="60"/>
      <c r="H34" s="25"/>
      <c r="I34" s="59"/>
      <c r="J34" s="60"/>
    </row>
    <row r="35" spans="1:10" s="77" customFormat="1" x14ac:dyDescent="0.25">
      <c r="A35" s="177" t="s">
        <v>25</v>
      </c>
      <c r="B35" s="178"/>
      <c r="C35" s="178"/>
      <c r="D35" s="178"/>
      <c r="E35" s="178"/>
      <c r="F35" s="178"/>
      <c r="G35" s="178"/>
      <c r="H35" s="178"/>
      <c r="I35" s="178"/>
      <c r="J35" s="179"/>
    </row>
    <row r="36" spans="1:10" x14ac:dyDescent="0.25">
      <c r="A36" s="55" t="s">
        <v>78</v>
      </c>
      <c r="B36" s="27">
        <v>1</v>
      </c>
      <c r="C36" s="62">
        <v>80</v>
      </c>
      <c r="D36" s="20">
        <f>B36*C36</f>
        <v>80</v>
      </c>
      <c r="E36" s="27">
        <v>1</v>
      </c>
      <c r="F36" s="62">
        <v>80</v>
      </c>
      <c r="G36" s="20">
        <f>E36*F36</f>
        <v>80</v>
      </c>
      <c r="H36" s="27">
        <v>1</v>
      </c>
      <c r="I36" s="62">
        <v>80</v>
      </c>
      <c r="J36" s="20">
        <f>H36*I36</f>
        <v>80</v>
      </c>
    </row>
    <row r="37" spans="1:10" x14ac:dyDescent="0.25">
      <c r="A37" s="56" t="s">
        <v>79</v>
      </c>
      <c r="B37" s="14">
        <v>1</v>
      </c>
      <c r="C37" s="57">
        <v>10</v>
      </c>
      <c r="D37" s="19">
        <f t="shared" ref="D37" si="12">B37*C37</f>
        <v>10</v>
      </c>
      <c r="E37" s="14">
        <v>1</v>
      </c>
      <c r="F37" s="57">
        <v>10</v>
      </c>
      <c r="G37" s="19">
        <f t="shared" ref="G37" si="13">E37*F37</f>
        <v>10</v>
      </c>
      <c r="H37" s="14">
        <v>1</v>
      </c>
      <c r="I37" s="57">
        <v>10</v>
      </c>
      <c r="J37" s="19">
        <f t="shared" ref="J37" si="14">H37*I37</f>
        <v>10</v>
      </c>
    </row>
    <row r="38" spans="1:10" s="151" customFormat="1" x14ac:dyDescent="0.25">
      <c r="A38" s="90" t="s">
        <v>98</v>
      </c>
      <c r="B38" s="149"/>
      <c r="C38" s="150"/>
      <c r="D38" s="41">
        <f>SUM(D36:D37)</f>
        <v>90</v>
      </c>
      <c r="E38" s="149"/>
      <c r="F38" s="150"/>
      <c r="G38" s="41">
        <f>SUM(G36:G37)</f>
        <v>90</v>
      </c>
      <c r="H38" s="149"/>
      <c r="I38" s="150"/>
      <c r="J38" s="41">
        <f>SUM(J36:J37)</f>
        <v>90</v>
      </c>
    </row>
    <row r="39" spans="1:10" x14ac:dyDescent="0.25">
      <c r="A39" s="180"/>
      <c r="B39" s="180"/>
      <c r="C39" s="180"/>
      <c r="D39" s="180"/>
      <c r="E39" s="180"/>
      <c r="F39" s="180"/>
      <c r="G39" s="180"/>
      <c r="H39" s="180"/>
      <c r="I39" s="180"/>
      <c r="J39" s="180"/>
    </row>
    <row r="40" spans="1:10" s="77" customFormat="1" x14ac:dyDescent="0.25">
      <c r="A40" s="147" t="s">
        <v>29</v>
      </c>
      <c r="B40" s="148"/>
      <c r="C40" s="57"/>
      <c r="D40" s="19"/>
      <c r="E40" s="148"/>
      <c r="F40" s="57"/>
      <c r="G40" s="19"/>
      <c r="H40" s="148"/>
      <c r="I40" s="57"/>
      <c r="J40" s="19"/>
    </row>
    <row r="41" spans="1:10" x14ac:dyDescent="0.25">
      <c r="A41" s="55" t="s">
        <v>30</v>
      </c>
      <c r="B41" s="27">
        <v>1</v>
      </c>
      <c r="C41" s="28">
        <v>70</v>
      </c>
      <c r="D41" s="29">
        <f>B41*C41</f>
        <v>70</v>
      </c>
      <c r="E41" s="27">
        <v>1</v>
      </c>
      <c r="F41" s="28">
        <v>70</v>
      </c>
      <c r="G41" s="29">
        <f>E41*F41</f>
        <v>70</v>
      </c>
      <c r="H41" s="27">
        <v>1</v>
      </c>
      <c r="I41" s="28">
        <v>70</v>
      </c>
      <c r="J41" s="29">
        <f>H41*I41</f>
        <v>70</v>
      </c>
    </row>
    <row r="42" spans="1:10" x14ac:dyDescent="0.25">
      <c r="A42" s="56" t="s">
        <v>80</v>
      </c>
      <c r="B42" s="14">
        <v>1</v>
      </c>
      <c r="C42" s="15">
        <v>70</v>
      </c>
      <c r="D42" s="16">
        <f t="shared" ref="D42:D46" si="15">B42*C42</f>
        <v>70</v>
      </c>
      <c r="E42" s="14">
        <v>1</v>
      </c>
      <c r="F42" s="15">
        <v>70</v>
      </c>
      <c r="G42" s="16">
        <f t="shared" ref="G42:G46" si="16">E42*F42</f>
        <v>70</v>
      </c>
      <c r="H42" s="14">
        <v>1</v>
      </c>
      <c r="I42" s="15">
        <v>70</v>
      </c>
      <c r="J42" s="16">
        <f t="shared" ref="J42:J46" si="17">H42*I42</f>
        <v>70</v>
      </c>
    </row>
    <row r="43" spans="1:10" x14ac:dyDescent="0.25">
      <c r="A43" s="56" t="s">
        <v>121</v>
      </c>
      <c r="B43" s="14">
        <v>1</v>
      </c>
      <c r="C43" s="15">
        <v>25</v>
      </c>
      <c r="D43" s="16">
        <f t="shared" si="15"/>
        <v>25</v>
      </c>
      <c r="E43" s="14">
        <v>1</v>
      </c>
      <c r="F43" s="15">
        <v>25</v>
      </c>
      <c r="G43" s="16">
        <f t="shared" si="16"/>
        <v>25</v>
      </c>
      <c r="H43" s="14">
        <v>1</v>
      </c>
      <c r="I43" s="15">
        <v>25</v>
      </c>
      <c r="J43" s="16">
        <f t="shared" si="17"/>
        <v>25</v>
      </c>
    </row>
    <row r="44" spans="1:10" x14ac:dyDescent="0.25">
      <c r="A44" s="56" t="s">
        <v>33</v>
      </c>
      <c r="B44" s="14">
        <v>1</v>
      </c>
      <c r="C44" s="15">
        <v>15</v>
      </c>
      <c r="D44" s="16">
        <f t="shared" si="15"/>
        <v>15</v>
      </c>
      <c r="E44" s="14">
        <v>1</v>
      </c>
      <c r="F44" s="15">
        <v>15</v>
      </c>
      <c r="G44" s="16">
        <f t="shared" si="16"/>
        <v>15</v>
      </c>
      <c r="H44" s="14">
        <v>1</v>
      </c>
      <c r="I44" s="15">
        <v>15</v>
      </c>
      <c r="J44" s="16">
        <f t="shared" si="17"/>
        <v>15</v>
      </c>
    </row>
    <row r="45" spans="1:10" x14ac:dyDescent="0.25">
      <c r="A45" s="152" t="s">
        <v>34</v>
      </c>
      <c r="B45" s="148">
        <v>1</v>
      </c>
      <c r="C45" s="57">
        <v>20</v>
      </c>
      <c r="D45" s="19">
        <f t="shared" si="15"/>
        <v>20</v>
      </c>
      <c r="E45" s="148">
        <v>1</v>
      </c>
      <c r="F45" s="57">
        <v>20</v>
      </c>
      <c r="G45" s="19">
        <f t="shared" si="16"/>
        <v>20</v>
      </c>
      <c r="H45" s="148">
        <v>1</v>
      </c>
      <c r="I45" s="57">
        <v>20</v>
      </c>
      <c r="J45" s="19">
        <f t="shared" si="17"/>
        <v>20</v>
      </c>
    </row>
    <row r="46" spans="1:10" x14ac:dyDescent="0.25">
      <c r="A46" s="56" t="s">
        <v>35</v>
      </c>
      <c r="B46" s="14">
        <v>1</v>
      </c>
      <c r="C46" s="15">
        <v>25</v>
      </c>
      <c r="D46" s="16">
        <f t="shared" si="15"/>
        <v>25</v>
      </c>
      <c r="E46" s="14">
        <v>1</v>
      </c>
      <c r="F46" s="15">
        <v>25</v>
      </c>
      <c r="G46" s="16">
        <f t="shared" si="16"/>
        <v>25</v>
      </c>
      <c r="H46" s="14">
        <v>1</v>
      </c>
      <c r="I46" s="15">
        <v>25</v>
      </c>
      <c r="J46" s="16">
        <f t="shared" si="17"/>
        <v>25</v>
      </c>
    </row>
    <row r="47" spans="1:10" s="151" customFormat="1" x14ac:dyDescent="0.25">
      <c r="A47" s="153" t="s">
        <v>112</v>
      </c>
      <c r="B47" s="71"/>
      <c r="C47" s="72"/>
      <c r="D47" s="73">
        <f>SUM(D41:D46)</f>
        <v>225</v>
      </c>
      <c r="E47" s="71"/>
      <c r="F47" s="72"/>
      <c r="G47" s="73">
        <f>SUM(G41:G46)</f>
        <v>225</v>
      </c>
      <c r="H47" s="71"/>
      <c r="I47" s="72"/>
      <c r="J47" s="73">
        <f>SUM(J41:J46)</f>
        <v>225</v>
      </c>
    </row>
    <row r="48" spans="1:10" x14ac:dyDescent="0.25">
      <c r="A48" s="56"/>
      <c r="B48" s="14"/>
      <c r="C48" s="15"/>
      <c r="D48" s="16"/>
      <c r="E48" s="14"/>
      <c r="F48" s="15"/>
      <c r="G48" s="16"/>
      <c r="H48" s="14"/>
      <c r="I48" s="15"/>
      <c r="J48" s="16"/>
    </row>
    <row r="49" spans="1:10" s="77" customFormat="1" x14ac:dyDescent="0.25">
      <c r="A49" s="177" t="s">
        <v>114</v>
      </c>
      <c r="B49" s="178"/>
      <c r="C49" s="178"/>
      <c r="D49" s="178"/>
      <c r="E49" s="178"/>
      <c r="F49" s="178"/>
      <c r="G49" s="178"/>
      <c r="H49" s="178"/>
      <c r="I49" s="178"/>
      <c r="J49" s="179"/>
    </row>
    <row r="50" spans="1:10" x14ac:dyDescent="0.25">
      <c r="A50" s="56" t="s">
        <v>114</v>
      </c>
      <c r="B50" s="14">
        <v>1</v>
      </c>
      <c r="C50" s="15">
        <v>90</v>
      </c>
      <c r="D50" s="16">
        <f>B50*C50</f>
        <v>90</v>
      </c>
      <c r="E50" s="14">
        <v>1</v>
      </c>
      <c r="F50" s="15">
        <v>90</v>
      </c>
      <c r="G50" s="16">
        <f>E50*F50</f>
        <v>90</v>
      </c>
      <c r="H50" s="14">
        <v>1</v>
      </c>
      <c r="I50" s="15">
        <v>90</v>
      </c>
      <c r="J50" s="16">
        <f>H50*I50</f>
        <v>90</v>
      </c>
    </row>
    <row r="51" spans="1:10" x14ac:dyDescent="0.25">
      <c r="A51" s="56" t="s">
        <v>38</v>
      </c>
      <c r="B51" s="14">
        <v>1</v>
      </c>
      <c r="C51" s="15">
        <v>15</v>
      </c>
      <c r="D51" s="16">
        <f t="shared" ref="D51:D52" si="18">B51*C51</f>
        <v>15</v>
      </c>
      <c r="E51" s="14">
        <v>1</v>
      </c>
      <c r="F51" s="15">
        <v>15</v>
      </c>
      <c r="G51" s="16">
        <f t="shared" ref="G51:G52" si="19">E51*F51</f>
        <v>15</v>
      </c>
      <c r="H51" s="14">
        <v>1</v>
      </c>
      <c r="I51" s="15">
        <v>15</v>
      </c>
      <c r="J51" s="16">
        <f t="shared" ref="J51:J52" si="20">H51*I51</f>
        <v>15</v>
      </c>
    </row>
    <row r="52" spans="1:10" x14ac:dyDescent="0.25">
      <c r="A52" s="58" t="s">
        <v>39</v>
      </c>
      <c r="B52" s="25">
        <v>1</v>
      </c>
      <c r="C52" s="23">
        <v>15</v>
      </c>
      <c r="D52" s="60">
        <f t="shared" si="18"/>
        <v>15</v>
      </c>
      <c r="E52" s="25">
        <v>1</v>
      </c>
      <c r="F52" s="23">
        <v>15</v>
      </c>
      <c r="G52" s="60">
        <f t="shared" si="19"/>
        <v>15</v>
      </c>
      <c r="H52" s="25">
        <v>1</v>
      </c>
      <c r="I52" s="23">
        <v>15</v>
      </c>
      <c r="J52" s="60">
        <f t="shared" si="20"/>
        <v>15</v>
      </c>
    </row>
    <row r="53" spans="1:10" s="151" customFormat="1" x14ac:dyDescent="0.25">
      <c r="A53" s="61" t="s">
        <v>113</v>
      </c>
      <c r="B53" s="32"/>
      <c r="C53" s="154"/>
      <c r="D53" s="140">
        <f>SUM(D50:D52)</f>
        <v>120</v>
      </c>
      <c r="E53" s="32"/>
      <c r="F53" s="154"/>
      <c r="G53" s="140">
        <f>SUM(G50:G52)</f>
        <v>120</v>
      </c>
      <c r="H53" s="32"/>
      <c r="I53" s="154"/>
      <c r="J53" s="140">
        <f>SUM(J50:J52)</f>
        <v>120</v>
      </c>
    </row>
    <row r="54" spans="1:10" x14ac:dyDescent="0.25">
      <c r="A54" s="58"/>
      <c r="B54" s="25"/>
      <c r="C54" s="23"/>
      <c r="D54" s="60"/>
      <c r="E54" s="25"/>
      <c r="F54" s="23"/>
      <c r="G54" s="60"/>
      <c r="H54" s="25"/>
      <c r="I54" s="23"/>
      <c r="J54" s="60"/>
    </row>
    <row r="55" spans="1:10" s="77" customFormat="1" x14ac:dyDescent="0.25">
      <c r="A55" s="147" t="s">
        <v>40</v>
      </c>
      <c r="B55" s="148"/>
      <c r="C55" s="57"/>
      <c r="D55" s="19"/>
      <c r="E55" s="148"/>
      <c r="F55" s="57"/>
      <c r="G55" s="19"/>
      <c r="H55" s="148"/>
      <c r="I55" s="57"/>
      <c r="J55" s="19"/>
    </row>
    <row r="56" spans="1:10" x14ac:dyDescent="0.25">
      <c r="A56" s="55" t="s">
        <v>41</v>
      </c>
      <c r="B56" s="27"/>
      <c r="C56" s="28"/>
      <c r="D56" s="29">
        <v>250</v>
      </c>
      <c r="E56" s="27"/>
      <c r="F56" s="28"/>
      <c r="G56" s="29">
        <v>450</v>
      </c>
      <c r="H56" s="27"/>
      <c r="I56" s="28"/>
      <c r="J56" s="29">
        <v>450</v>
      </c>
    </row>
    <row r="57" spans="1:10" ht="26.25" x14ac:dyDescent="0.25">
      <c r="A57" s="165" t="s">
        <v>123</v>
      </c>
      <c r="B57" s="14"/>
      <c r="C57" s="15"/>
      <c r="D57" s="16">
        <v>120</v>
      </c>
      <c r="E57" s="14"/>
      <c r="F57" s="15"/>
      <c r="G57" s="16">
        <v>240</v>
      </c>
      <c r="H57" s="14"/>
      <c r="I57" s="15"/>
      <c r="J57" s="16">
        <v>240</v>
      </c>
    </row>
    <row r="58" spans="1:10" s="151" customFormat="1" x14ac:dyDescent="0.25">
      <c r="A58" s="153" t="s">
        <v>116</v>
      </c>
      <c r="B58" s="71"/>
      <c r="C58" s="72"/>
      <c r="D58" s="73">
        <f>SUM(D56:D57)</f>
        <v>370</v>
      </c>
      <c r="E58" s="71"/>
      <c r="F58" s="72"/>
      <c r="G58" s="73">
        <f>SUM(G56:G57)</f>
        <v>690</v>
      </c>
      <c r="H58" s="71"/>
      <c r="I58" s="72"/>
      <c r="J58" s="73">
        <f>SUM(J56:J57)</f>
        <v>690</v>
      </c>
    </row>
    <row r="59" spans="1:10" x14ac:dyDescent="0.25">
      <c r="A59" s="56"/>
      <c r="B59" s="14"/>
      <c r="C59" s="15"/>
      <c r="D59" s="16"/>
      <c r="E59" s="14"/>
      <c r="F59" s="15"/>
      <c r="G59" s="16"/>
      <c r="H59" s="14"/>
      <c r="I59" s="15"/>
      <c r="J59" s="16"/>
    </row>
    <row r="60" spans="1:10" s="125" customFormat="1" ht="15.75" x14ac:dyDescent="0.25">
      <c r="A60" s="119" t="s">
        <v>101</v>
      </c>
      <c r="B60" s="120"/>
      <c r="C60" s="121"/>
      <c r="D60" s="122">
        <f>D33+D38+D47+D53+D58</f>
        <v>915</v>
      </c>
      <c r="E60" s="122"/>
      <c r="F60" s="122"/>
      <c r="G60" s="122">
        <f t="shared" ref="G60:J60" si="21">G33+G38+G47+G53+G58</f>
        <v>1235</v>
      </c>
      <c r="H60" s="122"/>
      <c r="I60" s="122"/>
      <c r="J60" s="122">
        <f t="shared" si="21"/>
        <v>1235</v>
      </c>
    </row>
    <row r="61" spans="1:10" s="125" customFormat="1" ht="31.5" x14ac:dyDescent="0.25">
      <c r="A61" s="126" t="s">
        <v>102</v>
      </c>
      <c r="B61" s="120"/>
      <c r="C61" s="121"/>
      <c r="D61" s="122">
        <f>D60-D58</f>
        <v>545</v>
      </c>
      <c r="E61" s="123"/>
      <c r="F61" s="121"/>
      <c r="G61" s="124">
        <f>G60-G58</f>
        <v>545</v>
      </c>
      <c r="H61" s="123"/>
      <c r="I61" s="121"/>
      <c r="J61" s="124">
        <f>J60-J58</f>
        <v>545</v>
      </c>
    </row>
    <row r="62" spans="1:10" x14ac:dyDescent="0.25">
      <c r="A62" s="56"/>
      <c r="B62" s="14"/>
      <c r="C62" s="15"/>
      <c r="D62" s="16"/>
      <c r="E62" s="14"/>
      <c r="F62" s="15"/>
      <c r="G62" s="16"/>
      <c r="H62" s="14"/>
      <c r="I62" s="15"/>
      <c r="J62" s="16"/>
    </row>
    <row r="63" spans="1:10" s="132" customFormat="1" ht="15.75" x14ac:dyDescent="0.25">
      <c r="A63" s="170" t="s">
        <v>81</v>
      </c>
      <c r="B63" s="171"/>
      <c r="C63" s="171"/>
      <c r="D63" s="171"/>
      <c r="E63" s="171"/>
      <c r="F63" s="171"/>
      <c r="G63" s="171"/>
      <c r="H63" s="171"/>
      <c r="I63" s="171"/>
      <c r="J63" s="173"/>
    </row>
    <row r="64" spans="1:10" x14ac:dyDescent="0.25">
      <c r="A64" s="56" t="s">
        <v>42</v>
      </c>
      <c r="B64" s="14"/>
      <c r="C64" s="15"/>
      <c r="D64" s="19">
        <v>15</v>
      </c>
      <c r="E64" s="14"/>
      <c r="F64" s="15"/>
      <c r="G64" s="19">
        <v>15</v>
      </c>
      <c r="H64" s="14"/>
      <c r="I64" s="15"/>
      <c r="J64" s="19">
        <v>15</v>
      </c>
    </row>
    <row r="65" spans="1:13" x14ac:dyDescent="0.25">
      <c r="A65" s="56" t="s">
        <v>43</v>
      </c>
      <c r="B65" s="14"/>
      <c r="C65" s="15"/>
      <c r="D65" s="16">
        <v>6</v>
      </c>
      <c r="E65" s="14"/>
      <c r="F65" s="15"/>
      <c r="G65" s="16">
        <v>6</v>
      </c>
      <c r="H65" s="14"/>
      <c r="I65" s="15"/>
      <c r="J65" s="16">
        <v>6</v>
      </c>
    </row>
    <row r="66" spans="1:13" x14ac:dyDescent="0.25">
      <c r="A66" s="56" t="s">
        <v>44</v>
      </c>
      <c r="B66" s="14"/>
      <c r="C66" s="15"/>
      <c r="D66" s="16">
        <v>30</v>
      </c>
      <c r="E66" s="14"/>
      <c r="F66" s="15"/>
      <c r="G66" s="16">
        <v>30</v>
      </c>
      <c r="H66" s="14"/>
      <c r="I66" s="15"/>
      <c r="J66" s="16">
        <v>30</v>
      </c>
    </row>
    <row r="67" spans="1:13" x14ac:dyDescent="0.25">
      <c r="A67" s="56" t="s">
        <v>45</v>
      </c>
      <c r="B67" s="14"/>
      <c r="C67" s="15"/>
      <c r="D67" s="16">
        <v>8</v>
      </c>
      <c r="E67" s="14"/>
      <c r="F67" s="15"/>
      <c r="G67" s="16">
        <v>8</v>
      </c>
      <c r="H67" s="14"/>
      <c r="I67" s="15"/>
      <c r="J67" s="16">
        <v>8</v>
      </c>
    </row>
    <row r="68" spans="1:13" x14ac:dyDescent="0.25">
      <c r="A68" s="56" t="s">
        <v>46</v>
      </c>
      <c r="B68" s="14"/>
      <c r="C68" s="15"/>
      <c r="D68" s="21">
        <v>16</v>
      </c>
      <c r="E68" s="14"/>
      <c r="F68" s="15"/>
      <c r="G68" s="21">
        <v>16</v>
      </c>
      <c r="H68" s="14"/>
      <c r="I68" s="15"/>
      <c r="J68" s="21">
        <v>16</v>
      </c>
    </row>
    <row r="69" spans="1:13" s="158" customFormat="1" ht="15.75" x14ac:dyDescent="0.25">
      <c r="A69" s="156" t="s">
        <v>117</v>
      </c>
      <c r="B69" s="142"/>
      <c r="C69" s="157"/>
      <c r="D69" s="144">
        <f>SUM(D64:D68)</f>
        <v>75</v>
      </c>
      <c r="E69" s="142"/>
      <c r="F69" s="157"/>
      <c r="G69" s="144">
        <f>SUM(G64:G68)</f>
        <v>75</v>
      </c>
      <c r="H69" s="142"/>
      <c r="I69" s="157"/>
      <c r="J69" s="144">
        <f>SUM(J64:J68)</f>
        <v>75</v>
      </c>
    </row>
    <row r="70" spans="1:13" x14ac:dyDescent="0.25">
      <c r="A70" s="155"/>
      <c r="B70" s="25"/>
      <c r="C70" s="24"/>
      <c r="D70" s="21"/>
      <c r="E70" s="25"/>
      <c r="F70" s="24"/>
      <c r="G70" s="21"/>
      <c r="H70" s="25"/>
      <c r="I70" s="24"/>
      <c r="J70" s="21"/>
    </row>
    <row r="71" spans="1:13" ht="15.75" x14ac:dyDescent="0.25">
      <c r="A71" s="171" t="s">
        <v>47</v>
      </c>
      <c r="B71" s="171"/>
      <c r="C71" s="171"/>
      <c r="D71" s="171"/>
      <c r="E71" s="171"/>
      <c r="F71" s="171"/>
      <c r="G71" s="171"/>
      <c r="H71" s="171"/>
      <c r="I71" s="171"/>
      <c r="J71" s="173"/>
      <c r="M71">
        <f>SUM(G72:G85)+G91</f>
        <v>661</v>
      </c>
    </row>
    <row r="72" spans="1:13" x14ac:dyDescent="0.25">
      <c r="A72" s="55" t="s">
        <v>48</v>
      </c>
      <c r="B72" s="27">
        <v>1</v>
      </c>
      <c r="C72" s="62">
        <v>15</v>
      </c>
      <c r="D72" s="20">
        <f>B72*C72</f>
        <v>15</v>
      </c>
      <c r="E72" s="27">
        <v>1</v>
      </c>
      <c r="F72" s="62">
        <v>15</v>
      </c>
      <c r="G72" s="20">
        <f>E72*F72</f>
        <v>15</v>
      </c>
      <c r="H72" s="27">
        <v>1</v>
      </c>
      <c r="I72" s="62">
        <v>15</v>
      </c>
      <c r="J72" s="20">
        <f>H72*I72</f>
        <v>15</v>
      </c>
    </row>
    <row r="73" spans="1:13" x14ac:dyDescent="0.25">
      <c r="A73" s="56" t="s">
        <v>49</v>
      </c>
      <c r="B73" s="14">
        <v>3</v>
      </c>
      <c r="C73" s="57">
        <v>10</v>
      </c>
      <c r="D73" s="20">
        <f t="shared" ref="D73:D85" si="22">B73*C73</f>
        <v>30</v>
      </c>
      <c r="E73" s="14">
        <v>3</v>
      </c>
      <c r="F73" s="57">
        <v>10</v>
      </c>
      <c r="G73" s="20">
        <f t="shared" ref="G73:G77" si="23">E73*F73</f>
        <v>30</v>
      </c>
      <c r="H73" s="14">
        <v>3</v>
      </c>
      <c r="I73" s="57">
        <v>10</v>
      </c>
      <c r="J73" s="20">
        <f t="shared" ref="J73:J77" si="24">H73*I73</f>
        <v>30</v>
      </c>
    </row>
    <row r="74" spans="1:13" x14ac:dyDescent="0.25">
      <c r="A74" s="56" t="s">
        <v>50</v>
      </c>
      <c r="B74" s="14">
        <v>2</v>
      </c>
      <c r="C74" s="57">
        <v>10</v>
      </c>
      <c r="D74" s="20">
        <f t="shared" si="22"/>
        <v>20</v>
      </c>
      <c r="E74" s="14">
        <v>2</v>
      </c>
      <c r="F74" s="57">
        <v>10</v>
      </c>
      <c r="G74" s="20">
        <f t="shared" si="23"/>
        <v>20</v>
      </c>
      <c r="H74" s="14">
        <v>2</v>
      </c>
      <c r="I74" s="57">
        <v>10</v>
      </c>
      <c r="J74" s="20">
        <f t="shared" si="24"/>
        <v>20</v>
      </c>
    </row>
    <row r="75" spans="1:13" x14ac:dyDescent="0.25">
      <c r="A75" s="56" t="s">
        <v>82</v>
      </c>
      <c r="B75" s="14">
        <v>1</v>
      </c>
      <c r="C75" s="57">
        <v>10</v>
      </c>
      <c r="D75" s="20">
        <f t="shared" si="22"/>
        <v>10</v>
      </c>
      <c r="E75" s="14">
        <v>1</v>
      </c>
      <c r="F75" s="57">
        <v>10</v>
      </c>
      <c r="G75" s="20">
        <f t="shared" si="23"/>
        <v>10</v>
      </c>
      <c r="H75" s="14">
        <v>1</v>
      </c>
      <c r="I75" s="57">
        <v>10</v>
      </c>
      <c r="J75" s="20">
        <f t="shared" si="24"/>
        <v>10</v>
      </c>
    </row>
    <row r="76" spans="1:13" x14ac:dyDescent="0.25">
      <c r="A76" s="56" t="s">
        <v>51</v>
      </c>
      <c r="B76" s="14">
        <v>1</v>
      </c>
      <c r="C76" s="57">
        <v>20</v>
      </c>
      <c r="D76" s="20">
        <f t="shared" si="22"/>
        <v>20</v>
      </c>
      <c r="E76" s="14">
        <v>1</v>
      </c>
      <c r="F76" s="57">
        <v>20</v>
      </c>
      <c r="G76" s="20">
        <f t="shared" si="23"/>
        <v>20</v>
      </c>
      <c r="H76" s="14">
        <v>1</v>
      </c>
      <c r="I76" s="57">
        <v>20</v>
      </c>
      <c r="J76" s="20">
        <f t="shared" si="24"/>
        <v>20</v>
      </c>
    </row>
    <row r="77" spans="1:13" x14ac:dyDescent="0.25">
      <c r="A77" s="56" t="s">
        <v>52</v>
      </c>
      <c r="B77" s="14">
        <v>2</v>
      </c>
      <c r="C77" s="57">
        <v>15</v>
      </c>
      <c r="D77" s="20">
        <f t="shared" si="22"/>
        <v>30</v>
      </c>
      <c r="E77" s="14">
        <v>2</v>
      </c>
      <c r="F77" s="57">
        <v>15</v>
      </c>
      <c r="G77" s="20">
        <f t="shared" si="23"/>
        <v>30</v>
      </c>
      <c r="H77" s="14">
        <v>2</v>
      </c>
      <c r="I77" s="57">
        <v>15</v>
      </c>
      <c r="J77" s="20">
        <f t="shared" si="24"/>
        <v>30</v>
      </c>
    </row>
    <row r="78" spans="1:13" x14ac:dyDescent="0.25">
      <c r="A78" s="56" t="s">
        <v>83</v>
      </c>
      <c r="B78" s="14"/>
      <c r="C78" s="57"/>
      <c r="D78" s="20"/>
      <c r="E78" s="14"/>
      <c r="F78" s="57"/>
      <c r="G78" s="20"/>
      <c r="H78" s="14"/>
      <c r="I78" s="57"/>
      <c r="J78" s="20"/>
    </row>
    <row r="79" spans="1:13" x14ac:dyDescent="0.25">
      <c r="A79" s="56" t="s">
        <v>84</v>
      </c>
      <c r="B79" s="14">
        <v>3</v>
      </c>
      <c r="C79" s="57">
        <v>10</v>
      </c>
      <c r="D79" s="20">
        <f t="shared" si="22"/>
        <v>30</v>
      </c>
      <c r="E79" s="14">
        <v>3</v>
      </c>
      <c r="F79" s="57">
        <v>15</v>
      </c>
      <c r="G79" s="20">
        <f t="shared" ref="G79:G82" si="25">E79*F79</f>
        <v>45</v>
      </c>
      <c r="H79" s="14">
        <v>3</v>
      </c>
      <c r="I79" s="57">
        <v>20</v>
      </c>
      <c r="J79" s="20">
        <f t="shared" ref="J79:J82" si="26">H79*I79</f>
        <v>60</v>
      </c>
    </row>
    <row r="80" spans="1:13" x14ac:dyDescent="0.25">
      <c r="A80" s="56" t="s">
        <v>85</v>
      </c>
      <c r="B80" s="14">
        <v>2</v>
      </c>
      <c r="C80" s="57">
        <v>6</v>
      </c>
      <c r="D80" s="20">
        <f t="shared" si="22"/>
        <v>12</v>
      </c>
      <c r="E80" s="14">
        <v>3</v>
      </c>
      <c r="F80" s="57">
        <v>6</v>
      </c>
      <c r="G80" s="20">
        <f t="shared" si="25"/>
        <v>18</v>
      </c>
      <c r="H80" s="14">
        <v>4</v>
      </c>
      <c r="I80" s="57">
        <v>6</v>
      </c>
      <c r="J80" s="20">
        <f t="shared" si="26"/>
        <v>24</v>
      </c>
    </row>
    <row r="81" spans="1:10" x14ac:dyDescent="0.25">
      <c r="A81" s="56" t="s">
        <v>54</v>
      </c>
      <c r="B81" s="14">
        <v>28</v>
      </c>
      <c r="C81" s="57">
        <v>6</v>
      </c>
      <c r="D81" s="20">
        <f t="shared" si="22"/>
        <v>168</v>
      </c>
      <c r="E81" s="14">
        <v>42</v>
      </c>
      <c r="F81" s="57">
        <v>6</v>
      </c>
      <c r="G81" s="20">
        <f t="shared" si="25"/>
        <v>252</v>
      </c>
      <c r="H81" s="14">
        <v>56</v>
      </c>
      <c r="I81" s="57">
        <v>6</v>
      </c>
      <c r="J81" s="20">
        <f t="shared" si="26"/>
        <v>336</v>
      </c>
    </row>
    <row r="82" spans="1:10" x14ac:dyDescent="0.25">
      <c r="A82" s="56" t="s">
        <v>86</v>
      </c>
      <c r="B82" s="14">
        <v>42</v>
      </c>
      <c r="C82" s="57">
        <v>2</v>
      </c>
      <c r="D82" s="20">
        <f t="shared" si="22"/>
        <v>84</v>
      </c>
      <c r="E82" s="14">
        <v>63</v>
      </c>
      <c r="F82" s="57">
        <v>2</v>
      </c>
      <c r="G82" s="20">
        <f t="shared" si="25"/>
        <v>126</v>
      </c>
      <c r="H82" s="14">
        <v>84</v>
      </c>
      <c r="I82" s="57">
        <v>2</v>
      </c>
      <c r="J82" s="20">
        <f t="shared" si="26"/>
        <v>168</v>
      </c>
    </row>
    <row r="83" spans="1:10" x14ac:dyDescent="0.25">
      <c r="A83" s="56" t="s">
        <v>87</v>
      </c>
      <c r="B83" s="14"/>
      <c r="C83" s="57"/>
      <c r="D83" s="20"/>
      <c r="E83" s="14"/>
      <c r="F83" s="57"/>
      <c r="G83" s="20"/>
      <c r="H83" s="14"/>
      <c r="I83" s="57"/>
      <c r="J83" s="20"/>
    </row>
    <row r="84" spans="1:10" x14ac:dyDescent="0.25">
      <c r="A84" s="56" t="s">
        <v>57</v>
      </c>
      <c r="B84" s="14">
        <v>14</v>
      </c>
      <c r="C84" s="15">
        <v>3</v>
      </c>
      <c r="D84" s="29">
        <f t="shared" si="22"/>
        <v>42</v>
      </c>
      <c r="E84" s="14">
        <v>21</v>
      </c>
      <c r="F84" s="15">
        <v>3</v>
      </c>
      <c r="G84" s="29">
        <f t="shared" ref="G84:G85" si="27">E84*F84</f>
        <v>63</v>
      </c>
      <c r="H84" s="14">
        <v>28</v>
      </c>
      <c r="I84" s="15">
        <v>3</v>
      </c>
      <c r="J84" s="29">
        <f t="shared" ref="J84:J85" si="28">H84*I84</f>
        <v>84</v>
      </c>
    </row>
    <row r="85" spans="1:10" x14ac:dyDescent="0.25">
      <c r="A85" s="56" t="s">
        <v>58</v>
      </c>
      <c r="B85" s="14">
        <v>2</v>
      </c>
      <c r="C85" s="15">
        <v>4</v>
      </c>
      <c r="D85" s="29">
        <f t="shared" si="22"/>
        <v>8</v>
      </c>
      <c r="E85" s="14">
        <v>3</v>
      </c>
      <c r="F85" s="15">
        <v>4</v>
      </c>
      <c r="G85" s="29">
        <f t="shared" si="27"/>
        <v>12</v>
      </c>
      <c r="H85" s="14">
        <v>4</v>
      </c>
      <c r="I85" s="15">
        <v>4</v>
      </c>
      <c r="J85" s="29">
        <f t="shared" si="28"/>
        <v>16</v>
      </c>
    </row>
    <row r="86" spans="1:10" x14ac:dyDescent="0.25">
      <c r="A86" s="56"/>
      <c r="B86" s="14"/>
      <c r="C86" s="15"/>
      <c r="D86" s="16"/>
      <c r="E86" s="14"/>
      <c r="F86" s="15"/>
      <c r="G86" s="16"/>
      <c r="H86" s="14"/>
      <c r="I86" s="15"/>
      <c r="J86" s="16"/>
    </row>
    <row r="87" spans="1:10" x14ac:dyDescent="0.25">
      <c r="A87" s="56" t="s">
        <v>59</v>
      </c>
      <c r="B87" s="14"/>
      <c r="C87" s="15"/>
      <c r="D87" s="19">
        <v>30</v>
      </c>
      <c r="E87" s="14"/>
      <c r="F87" s="15"/>
      <c r="G87" s="19">
        <v>30</v>
      </c>
      <c r="H87" s="14"/>
      <c r="I87" s="15"/>
      <c r="J87" s="19">
        <v>30</v>
      </c>
    </row>
    <row r="88" spans="1:10" x14ac:dyDescent="0.25">
      <c r="A88" s="56" t="s">
        <v>60</v>
      </c>
      <c r="B88" s="14"/>
      <c r="C88" s="15"/>
      <c r="D88" s="19">
        <v>75</v>
      </c>
      <c r="E88" s="14"/>
      <c r="F88" s="15"/>
      <c r="G88" s="19">
        <v>75</v>
      </c>
      <c r="H88" s="14"/>
      <c r="I88" s="15"/>
      <c r="J88" s="19">
        <v>75</v>
      </c>
    </row>
    <row r="89" spans="1:10" x14ac:dyDescent="0.25">
      <c r="A89" s="56" t="s">
        <v>88</v>
      </c>
      <c r="B89" s="14"/>
      <c r="C89" s="15"/>
      <c r="D89" s="19"/>
      <c r="E89" s="14"/>
      <c r="F89" s="15"/>
      <c r="G89" s="19"/>
      <c r="H89" s="14"/>
      <c r="I89" s="15"/>
      <c r="J89" s="19"/>
    </row>
    <row r="90" spans="1:10" x14ac:dyDescent="0.25">
      <c r="A90" s="56" t="s">
        <v>89</v>
      </c>
      <c r="B90" s="14"/>
      <c r="C90" s="15"/>
      <c r="D90" s="19">
        <v>15</v>
      </c>
      <c r="E90" s="14"/>
      <c r="F90" s="15"/>
      <c r="G90" s="19">
        <v>15</v>
      </c>
      <c r="H90" s="14"/>
      <c r="I90" s="15"/>
      <c r="J90" s="19">
        <v>15</v>
      </c>
    </row>
    <row r="91" spans="1:10" x14ac:dyDescent="0.25">
      <c r="A91" s="56" t="s">
        <v>62</v>
      </c>
      <c r="B91" s="14"/>
      <c r="C91" s="15"/>
      <c r="D91" s="19">
        <v>20</v>
      </c>
      <c r="E91" s="14"/>
      <c r="F91" s="15"/>
      <c r="G91" s="19">
        <v>20</v>
      </c>
      <c r="H91" s="14"/>
      <c r="I91" s="15"/>
      <c r="J91" s="19">
        <v>20</v>
      </c>
    </row>
    <row r="92" spans="1:10" x14ac:dyDescent="0.25">
      <c r="A92" s="56" t="s">
        <v>90</v>
      </c>
      <c r="B92" s="14"/>
      <c r="C92" s="15"/>
      <c r="D92" s="16">
        <v>20</v>
      </c>
      <c r="E92" s="14"/>
      <c r="F92" s="15"/>
      <c r="G92" s="16">
        <v>20</v>
      </c>
      <c r="H92" s="14"/>
      <c r="I92" s="15"/>
      <c r="J92" s="16">
        <v>20</v>
      </c>
    </row>
    <row r="93" spans="1:10" ht="15.75" x14ac:dyDescent="0.25">
      <c r="A93" s="141" t="s">
        <v>104</v>
      </c>
      <c r="B93" s="145"/>
      <c r="C93" s="146"/>
      <c r="D93" s="144">
        <f>SUM(D72:D92)</f>
        <v>629</v>
      </c>
      <c r="E93" s="145"/>
      <c r="F93" s="146"/>
      <c r="G93" s="144">
        <f>SUM(G72:G92)</f>
        <v>801</v>
      </c>
      <c r="H93" s="145"/>
      <c r="I93" s="146"/>
      <c r="J93" s="144">
        <f>SUM(J72:J92)</f>
        <v>973</v>
      </c>
    </row>
    <row r="94" spans="1:10" x14ac:dyDescent="0.25">
      <c r="A94" s="61"/>
      <c r="B94" s="25"/>
      <c r="C94" s="23"/>
      <c r="D94" s="33"/>
      <c r="E94" s="25"/>
      <c r="F94" s="23"/>
      <c r="G94" s="33"/>
      <c r="H94" s="25"/>
      <c r="I94" s="23"/>
      <c r="J94" s="33"/>
    </row>
    <row r="95" spans="1:10" s="151" customFormat="1" ht="15.75" x14ac:dyDescent="0.25">
      <c r="A95" s="161" t="s">
        <v>64</v>
      </c>
      <c r="B95" s="169">
        <f>D20+D25+D60+D69+D93</f>
        <v>3499</v>
      </c>
      <c r="C95" s="169"/>
      <c r="D95" s="169"/>
      <c r="E95" s="169">
        <f t="shared" ref="E95" si="29">G20+G25+G60+G69+G93</f>
        <v>4916</v>
      </c>
      <c r="F95" s="169"/>
      <c r="G95" s="169"/>
      <c r="H95" s="169">
        <f t="shared" ref="H95" si="30">J20+J25+J60+J69+J93</f>
        <v>5888</v>
      </c>
      <c r="I95" s="169"/>
      <c r="J95" s="169"/>
    </row>
    <row r="96" spans="1:10" ht="31.5" x14ac:dyDescent="0.25">
      <c r="A96" s="159" t="s">
        <v>119</v>
      </c>
      <c r="B96" s="160"/>
      <c r="C96" s="160"/>
      <c r="D96" s="160">
        <f>B95-D58+65</f>
        <v>3194</v>
      </c>
      <c r="E96" s="160"/>
      <c r="F96" s="160"/>
      <c r="G96" s="160">
        <f t="shared" ref="G96:J96" si="31">E95-G58+65</f>
        <v>4291</v>
      </c>
      <c r="H96" s="160"/>
      <c r="I96" s="160"/>
      <c r="J96" s="160">
        <f t="shared" si="31"/>
        <v>5263</v>
      </c>
    </row>
    <row r="97" spans="1:10" ht="15.75" x14ac:dyDescent="0.25">
      <c r="A97" s="161" t="s">
        <v>91</v>
      </c>
      <c r="B97" s="161"/>
      <c r="C97" s="161"/>
      <c r="D97" s="162">
        <f>B95/B4</f>
        <v>8.9260204081632661</v>
      </c>
      <c r="E97" s="161"/>
      <c r="F97" s="161"/>
      <c r="G97" s="162">
        <f>E95/E4</f>
        <v>8.3605442176870746</v>
      </c>
      <c r="H97" s="161"/>
      <c r="I97" s="161"/>
      <c r="J97" s="162">
        <f>H95/H4</f>
        <v>7.5102040816326534</v>
      </c>
    </row>
    <row r="98" spans="1:10" ht="31.5" x14ac:dyDescent="0.25">
      <c r="A98" s="159" t="s">
        <v>120</v>
      </c>
      <c r="B98" s="161"/>
      <c r="C98" s="161"/>
      <c r="D98" s="162">
        <f>D96/B4</f>
        <v>8.1479591836734695</v>
      </c>
      <c r="E98" s="161"/>
      <c r="F98" s="161"/>
      <c r="G98" s="162">
        <f>G96/E4</f>
        <v>7.2976190476190474</v>
      </c>
      <c r="H98" s="161"/>
      <c r="I98" s="161"/>
      <c r="J98" s="162">
        <f>J96/H4</f>
        <v>6.7130102040816331</v>
      </c>
    </row>
    <row r="99" spans="1:10" ht="15.75" x14ac:dyDescent="0.25">
      <c r="A99" s="161"/>
      <c r="B99" s="161"/>
      <c r="C99" s="161"/>
      <c r="D99" s="162"/>
      <c r="E99" s="161"/>
      <c r="F99" s="161"/>
      <c r="G99" s="162"/>
      <c r="H99" s="161"/>
      <c r="I99" s="161"/>
      <c r="J99" s="162"/>
    </row>
    <row r="100" spans="1:10" ht="15.75" x14ac:dyDescent="0.25">
      <c r="A100" s="161" t="s">
        <v>92</v>
      </c>
      <c r="B100" s="163"/>
      <c r="C100" s="163"/>
      <c r="D100" s="164">
        <v>140</v>
      </c>
      <c r="E100" s="163"/>
      <c r="F100" s="163"/>
      <c r="G100" s="164">
        <v>210</v>
      </c>
      <c r="H100" s="163"/>
      <c r="I100" s="163"/>
      <c r="J100" s="164">
        <v>280</v>
      </c>
    </row>
  </sheetData>
  <mergeCells count="28">
    <mergeCell ref="A1:J1"/>
    <mergeCell ref="B2:D2"/>
    <mergeCell ref="E2:G2"/>
    <mergeCell ref="H2:J2"/>
    <mergeCell ref="B3:D3"/>
    <mergeCell ref="E3:G3"/>
    <mergeCell ref="H3:J3"/>
    <mergeCell ref="B4:D4"/>
    <mergeCell ref="E4:G4"/>
    <mergeCell ref="H4:J4"/>
    <mergeCell ref="B5:D5"/>
    <mergeCell ref="E5:G5"/>
    <mergeCell ref="H5:J5"/>
    <mergeCell ref="B6:D6"/>
    <mergeCell ref="E6:G6"/>
    <mergeCell ref="H6:J6"/>
    <mergeCell ref="B95:D95"/>
    <mergeCell ref="E95:G95"/>
    <mergeCell ref="H95:J95"/>
    <mergeCell ref="A8:J8"/>
    <mergeCell ref="A22:J22"/>
    <mergeCell ref="A27:J27"/>
    <mergeCell ref="A28:J28"/>
    <mergeCell ref="A35:J35"/>
    <mergeCell ref="A39:J39"/>
    <mergeCell ref="A49:J49"/>
    <mergeCell ref="A63:J63"/>
    <mergeCell ref="A71:J7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zoomScaleNormal="100" workbookViewId="0">
      <selection activeCell="P90" sqref="P90"/>
    </sheetView>
  </sheetViews>
  <sheetFormatPr baseColWidth="10" defaultRowHeight="15" x14ac:dyDescent="0.25"/>
  <cols>
    <col min="1" max="1" width="30.140625" style="34" customWidth="1"/>
    <col min="2" max="4" width="5.7109375" style="42" customWidth="1"/>
    <col min="5" max="10" width="5.7109375" style="50" customWidth="1"/>
    <col min="12" max="14" width="0" hidden="1" customWidth="1"/>
  </cols>
  <sheetData>
    <row r="1" spans="1:14" ht="21" thickBot="1" x14ac:dyDescent="0.35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9"/>
      <c r="L1">
        <v>15</v>
      </c>
      <c r="M1">
        <v>18</v>
      </c>
      <c r="N1">
        <v>21</v>
      </c>
    </row>
    <row r="2" spans="1:14" ht="21" thickBot="1" x14ac:dyDescent="0.35">
      <c r="A2" s="1"/>
      <c r="B2" s="240" t="s">
        <v>1</v>
      </c>
      <c r="C2" s="241"/>
      <c r="D2" s="242"/>
      <c r="E2" s="241" t="s">
        <v>2</v>
      </c>
      <c r="F2" s="241"/>
      <c r="G2" s="241"/>
      <c r="H2" s="243" t="s">
        <v>3</v>
      </c>
      <c r="I2" s="241"/>
      <c r="J2" s="244"/>
      <c r="L2">
        <v>2.65</v>
      </c>
      <c r="M2">
        <v>2.65</v>
      </c>
      <c r="N2">
        <v>2.65</v>
      </c>
    </row>
    <row r="3" spans="1:14" ht="21.75" customHeight="1" thickBot="1" x14ac:dyDescent="0.4">
      <c r="A3" s="2"/>
      <c r="B3" s="245"/>
      <c r="C3" s="246"/>
      <c r="D3" s="247"/>
      <c r="E3" s="245"/>
      <c r="F3" s="246"/>
      <c r="G3" s="247"/>
      <c r="H3" s="245"/>
      <c r="I3" s="246"/>
      <c r="J3" s="247"/>
      <c r="L3">
        <v>3</v>
      </c>
      <c r="M3">
        <v>3</v>
      </c>
      <c r="N3">
        <v>3</v>
      </c>
    </row>
    <row r="4" spans="1:14" x14ac:dyDescent="0.25">
      <c r="A4" s="3" t="s">
        <v>5</v>
      </c>
      <c r="B4" s="228">
        <v>420</v>
      </c>
      <c r="C4" s="229"/>
      <c r="D4" s="230"/>
      <c r="E4" s="228">
        <v>504</v>
      </c>
      <c r="F4" s="229"/>
      <c r="G4" s="230"/>
      <c r="H4" s="231">
        <v>588</v>
      </c>
      <c r="I4" s="232"/>
      <c r="J4" s="233"/>
    </row>
    <row r="5" spans="1:14" x14ac:dyDescent="0.25">
      <c r="A5" s="4" t="s">
        <v>6</v>
      </c>
      <c r="B5" s="234">
        <f>L2*L1</f>
        <v>39.75</v>
      </c>
      <c r="C5" s="235"/>
      <c r="D5" s="236"/>
      <c r="E5" s="234">
        <f>M1*M2</f>
        <v>47.699999999999996</v>
      </c>
      <c r="F5" s="235"/>
      <c r="G5" s="236"/>
      <c r="H5" s="234">
        <f>N1*N2</f>
        <v>55.65</v>
      </c>
      <c r="I5" s="235"/>
      <c r="J5" s="236"/>
    </row>
    <row r="6" spans="1:14" ht="15.75" thickBot="1" x14ac:dyDescent="0.3">
      <c r="A6" s="5" t="s">
        <v>7</v>
      </c>
      <c r="B6" s="219">
        <f>L1*L3</f>
        <v>45</v>
      </c>
      <c r="C6" s="220"/>
      <c r="D6" s="221"/>
      <c r="E6" s="219">
        <f>M1*M3</f>
        <v>54</v>
      </c>
      <c r="F6" s="220"/>
      <c r="G6" s="221"/>
      <c r="H6" s="219">
        <f>N3*N1</f>
        <v>63</v>
      </c>
      <c r="I6" s="220"/>
      <c r="J6" s="221"/>
    </row>
    <row r="7" spans="1:14" ht="15.75" thickBot="1" x14ac:dyDescent="0.3">
      <c r="A7" s="6"/>
      <c r="B7" s="222" t="s">
        <v>1</v>
      </c>
      <c r="C7" s="223"/>
      <c r="D7" s="224"/>
      <c r="E7" s="223" t="s">
        <v>2</v>
      </c>
      <c r="F7" s="223"/>
      <c r="G7" s="223"/>
      <c r="H7" s="222" t="s">
        <v>3</v>
      </c>
      <c r="I7" s="223"/>
      <c r="J7" s="224"/>
    </row>
    <row r="8" spans="1:14" ht="15.75" thickBot="1" x14ac:dyDescent="0.3">
      <c r="A8" s="7" t="s">
        <v>8</v>
      </c>
      <c r="B8" s="8" t="s">
        <v>9</v>
      </c>
      <c r="C8" s="9" t="s">
        <v>10</v>
      </c>
      <c r="D8" s="10" t="s">
        <v>11</v>
      </c>
      <c r="E8" s="11" t="s">
        <v>9</v>
      </c>
      <c r="F8" s="9" t="s">
        <v>10</v>
      </c>
      <c r="G8" s="12" t="s">
        <v>11</v>
      </c>
      <c r="H8" s="8" t="s">
        <v>9</v>
      </c>
      <c r="I8" s="9" t="s">
        <v>10</v>
      </c>
      <c r="J8" s="13" t="s">
        <v>11</v>
      </c>
    </row>
    <row r="9" spans="1:14" ht="15.75" x14ac:dyDescent="0.25">
      <c r="A9" s="225" t="s">
        <v>12</v>
      </c>
      <c r="B9" s="226"/>
      <c r="C9" s="226"/>
      <c r="D9" s="226"/>
      <c r="E9" s="226"/>
      <c r="F9" s="226"/>
      <c r="G9" s="226"/>
      <c r="H9" s="226"/>
      <c r="I9" s="226"/>
      <c r="J9" s="227"/>
    </row>
    <row r="10" spans="1:14" x14ac:dyDescent="0.25">
      <c r="A10" s="86" t="s">
        <v>13</v>
      </c>
      <c r="B10" s="14">
        <v>15</v>
      </c>
      <c r="C10" s="15">
        <v>70</v>
      </c>
      <c r="D10" s="16">
        <f>B10*C10</f>
        <v>1050</v>
      </c>
      <c r="E10" s="17">
        <v>18</v>
      </c>
      <c r="F10" s="15">
        <v>70</v>
      </c>
      <c r="G10" s="116">
        <f>E10*F10</f>
        <v>1260</v>
      </c>
      <c r="H10" s="14">
        <v>21</v>
      </c>
      <c r="I10" s="15">
        <v>70</v>
      </c>
      <c r="J10" s="19">
        <f>H10*I10</f>
        <v>1470</v>
      </c>
    </row>
    <row r="11" spans="1:14" x14ac:dyDescent="0.25">
      <c r="A11" s="86" t="s">
        <v>14</v>
      </c>
      <c r="B11" s="14">
        <v>15</v>
      </c>
      <c r="C11" s="15">
        <v>15</v>
      </c>
      <c r="D11" s="16">
        <f>B11*C11</f>
        <v>225</v>
      </c>
      <c r="E11" s="17">
        <v>18</v>
      </c>
      <c r="F11" s="15">
        <v>15</v>
      </c>
      <c r="G11" s="116">
        <f>E11*F11</f>
        <v>270</v>
      </c>
      <c r="H11" s="14">
        <v>21</v>
      </c>
      <c r="I11" s="15">
        <v>15</v>
      </c>
      <c r="J11" s="20">
        <f t="shared" ref="J11:J18" si="0">H11*I11</f>
        <v>315</v>
      </c>
    </row>
    <row r="12" spans="1:14" x14ac:dyDescent="0.25">
      <c r="A12" s="86" t="s">
        <v>15</v>
      </c>
      <c r="B12" s="14">
        <v>3</v>
      </c>
      <c r="C12" s="15">
        <v>15</v>
      </c>
      <c r="D12" s="16">
        <f>B12*C12</f>
        <v>45</v>
      </c>
      <c r="E12" s="17">
        <v>5</v>
      </c>
      <c r="F12" s="15">
        <v>15</v>
      </c>
      <c r="G12" s="116">
        <f>E12*F12</f>
        <v>75</v>
      </c>
      <c r="H12" s="14">
        <v>6</v>
      </c>
      <c r="I12" s="15">
        <v>15</v>
      </c>
      <c r="J12" s="20">
        <f t="shared" si="0"/>
        <v>90</v>
      </c>
    </row>
    <row r="13" spans="1:14" x14ac:dyDescent="0.25">
      <c r="A13" s="86" t="s">
        <v>16</v>
      </c>
      <c r="B13" s="14"/>
      <c r="C13" s="15"/>
      <c r="D13" s="16"/>
      <c r="E13" s="17"/>
      <c r="F13" s="15"/>
      <c r="G13" s="116"/>
      <c r="H13" s="14"/>
      <c r="I13" s="15"/>
      <c r="J13" s="20"/>
    </row>
    <row r="14" spans="1:14" x14ac:dyDescent="0.25">
      <c r="A14" s="87" t="s">
        <v>17</v>
      </c>
      <c r="B14" s="14">
        <v>15</v>
      </c>
      <c r="C14" s="15">
        <v>15</v>
      </c>
      <c r="D14" s="21">
        <f>B14*C14</f>
        <v>225</v>
      </c>
      <c r="E14" s="22">
        <v>18</v>
      </c>
      <c r="F14" s="23">
        <v>15</v>
      </c>
      <c r="G14" s="117">
        <f>E14*F14</f>
        <v>270</v>
      </c>
      <c r="H14" s="25">
        <v>18</v>
      </c>
      <c r="I14" s="23">
        <v>15</v>
      </c>
      <c r="J14" s="20">
        <f t="shared" si="0"/>
        <v>270</v>
      </c>
    </row>
    <row r="15" spans="1:14" ht="15.75" x14ac:dyDescent="0.25">
      <c r="A15" s="118" t="s">
        <v>94</v>
      </c>
      <c r="B15" s="63"/>
      <c r="C15" s="64"/>
      <c r="D15" s="65">
        <f>SUM(D10:D14)</f>
        <v>1545</v>
      </c>
      <c r="E15" s="66"/>
      <c r="F15" s="67"/>
      <c r="G15" s="68">
        <f>SUM(G10:G14)</f>
        <v>1875</v>
      </c>
      <c r="H15" s="69"/>
      <c r="I15" s="67"/>
      <c r="J15" s="70">
        <f>SUM(J10:J14)</f>
        <v>2145</v>
      </c>
    </row>
    <row r="16" spans="1:14" x14ac:dyDescent="0.25">
      <c r="A16" s="87"/>
      <c r="B16" s="14"/>
      <c r="C16" s="15"/>
      <c r="D16" s="21"/>
      <c r="E16" s="22"/>
      <c r="F16" s="23"/>
      <c r="G16" s="24"/>
      <c r="H16" s="25"/>
      <c r="I16" s="23"/>
      <c r="J16" s="20"/>
    </row>
    <row r="17" spans="1:10" ht="15.75" x14ac:dyDescent="0.25">
      <c r="A17" s="201" t="s">
        <v>93</v>
      </c>
      <c r="B17" s="175"/>
      <c r="C17" s="175"/>
      <c r="D17" s="175"/>
      <c r="E17" s="175"/>
      <c r="F17" s="175"/>
      <c r="G17" s="175"/>
      <c r="H17" s="175"/>
      <c r="I17" s="175"/>
      <c r="J17" s="202"/>
    </row>
    <row r="18" spans="1:10" x14ac:dyDescent="0.25">
      <c r="A18" s="87" t="s">
        <v>18</v>
      </c>
      <c r="B18" s="25">
        <v>15</v>
      </c>
      <c r="C18" s="23">
        <v>23</v>
      </c>
      <c r="D18" s="21">
        <f>B18*C18</f>
        <v>345</v>
      </c>
      <c r="E18" s="22">
        <v>18</v>
      </c>
      <c r="F18" s="23">
        <v>23</v>
      </c>
      <c r="G18" s="117">
        <f>E18*F18</f>
        <v>414</v>
      </c>
      <c r="H18" s="25">
        <v>18</v>
      </c>
      <c r="I18" s="23">
        <v>23</v>
      </c>
      <c r="J18" s="19">
        <f t="shared" si="0"/>
        <v>414</v>
      </c>
    </row>
    <row r="19" spans="1:10" x14ac:dyDescent="0.25">
      <c r="A19" s="87" t="s">
        <v>19</v>
      </c>
      <c r="B19" s="25"/>
      <c r="C19" s="23"/>
      <c r="D19" s="21">
        <v>35</v>
      </c>
      <c r="E19" s="22"/>
      <c r="F19" s="23"/>
      <c r="G19" s="117">
        <v>35</v>
      </c>
      <c r="H19" s="25"/>
      <c r="I19" s="23"/>
      <c r="J19" s="26">
        <v>35</v>
      </c>
    </row>
    <row r="20" spans="1:10" s="125" customFormat="1" ht="15.75" x14ac:dyDescent="0.25">
      <c r="A20" s="118" t="s">
        <v>95</v>
      </c>
      <c r="B20" s="127"/>
      <c r="C20" s="128"/>
      <c r="D20" s="129">
        <f>SUM(D18:D19)</f>
        <v>380</v>
      </c>
      <c r="E20" s="130"/>
      <c r="F20" s="128"/>
      <c r="G20" s="131">
        <f>SUM(G18:G19)</f>
        <v>449</v>
      </c>
      <c r="H20" s="127"/>
      <c r="I20" s="128"/>
      <c r="J20" s="122">
        <f>SUM(J18:J19)</f>
        <v>449</v>
      </c>
    </row>
    <row r="21" spans="1:10" x14ac:dyDescent="0.25">
      <c r="A21" s="87"/>
      <c r="B21" s="25"/>
      <c r="C21" s="23"/>
      <c r="D21" s="21"/>
      <c r="E21" s="22"/>
      <c r="F21" s="23"/>
      <c r="G21" s="24"/>
      <c r="H21" s="25"/>
      <c r="I21" s="23"/>
      <c r="J21" s="19"/>
    </row>
    <row r="22" spans="1:10" ht="15.75" x14ac:dyDescent="0.25">
      <c r="A22" s="201" t="s">
        <v>96</v>
      </c>
      <c r="B22" s="175"/>
      <c r="C22" s="175"/>
      <c r="D22" s="175"/>
      <c r="E22" s="175"/>
      <c r="F22" s="175"/>
      <c r="G22" s="175"/>
      <c r="H22" s="175"/>
      <c r="I22" s="175"/>
      <c r="J22" s="202"/>
    </row>
    <row r="23" spans="1:10" x14ac:dyDescent="0.25">
      <c r="A23" s="88" t="s">
        <v>20</v>
      </c>
      <c r="B23" s="14"/>
      <c r="C23" s="15"/>
      <c r="D23" s="16"/>
      <c r="E23" s="17"/>
      <c r="F23" s="15"/>
      <c r="G23" s="18"/>
      <c r="H23" s="14"/>
      <c r="I23" s="15"/>
      <c r="J23" s="19"/>
    </row>
    <row r="24" spans="1:10" x14ac:dyDescent="0.25">
      <c r="A24" s="89" t="s">
        <v>21</v>
      </c>
      <c r="B24" s="27">
        <v>2</v>
      </c>
      <c r="C24" s="28">
        <v>73.5</v>
      </c>
      <c r="D24" s="29">
        <f>C24*B24</f>
        <v>147</v>
      </c>
      <c r="E24" s="30">
        <v>2</v>
      </c>
      <c r="F24" s="28">
        <v>73.5</v>
      </c>
      <c r="G24" s="31">
        <f>E24*F24</f>
        <v>147</v>
      </c>
      <c r="H24" s="27">
        <v>2</v>
      </c>
      <c r="I24" s="28">
        <v>73.5</v>
      </c>
      <c r="J24" s="20">
        <f>H24*I24</f>
        <v>147</v>
      </c>
    </row>
    <row r="25" spans="1:10" x14ac:dyDescent="0.25">
      <c r="A25" s="86" t="s">
        <v>22</v>
      </c>
      <c r="B25" s="14">
        <v>1</v>
      </c>
      <c r="C25" s="15">
        <v>8</v>
      </c>
      <c r="D25" s="16">
        <f t="shared" ref="D25:D27" si="1">C25*B25</f>
        <v>8</v>
      </c>
      <c r="E25" s="17">
        <v>1</v>
      </c>
      <c r="F25" s="15">
        <v>8</v>
      </c>
      <c r="G25" s="18">
        <f t="shared" ref="G25:G27" si="2">E25*F25</f>
        <v>8</v>
      </c>
      <c r="H25" s="14">
        <v>1</v>
      </c>
      <c r="I25" s="15">
        <v>8</v>
      </c>
      <c r="J25" s="20">
        <f t="shared" ref="J25:J27" si="3">H25*I25</f>
        <v>8</v>
      </c>
    </row>
    <row r="26" spans="1:10" x14ac:dyDescent="0.25">
      <c r="A26" s="86" t="s">
        <v>23</v>
      </c>
      <c r="B26" s="14">
        <v>1</v>
      </c>
      <c r="C26" s="15">
        <v>5</v>
      </c>
      <c r="D26" s="16">
        <f t="shared" si="1"/>
        <v>5</v>
      </c>
      <c r="E26" s="17">
        <v>1</v>
      </c>
      <c r="F26" s="15">
        <v>5</v>
      </c>
      <c r="G26" s="18">
        <f t="shared" si="2"/>
        <v>5</v>
      </c>
      <c r="H26" s="14">
        <v>1</v>
      </c>
      <c r="I26" s="15">
        <v>5</v>
      </c>
      <c r="J26" s="20">
        <f t="shared" si="3"/>
        <v>5</v>
      </c>
    </row>
    <row r="27" spans="1:10" x14ac:dyDescent="0.25">
      <c r="A27" s="86" t="s">
        <v>24</v>
      </c>
      <c r="B27" s="14">
        <v>2</v>
      </c>
      <c r="C27" s="15">
        <v>10</v>
      </c>
      <c r="D27" s="16">
        <f t="shared" si="1"/>
        <v>20</v>
      </c>
      <c r="E27" s="17">
        <v>2</v>
      </c>
      <c r="F27" s="15">
        <v>10</v>
      </c>
      <c r="G27" s="18">
        <f t="shared" si="2"/>
        <v>20</v>
      </c>
      <c r="H27" s="14">
        <v>2</v>
      </c>
      <c r="I27" s="15">
        <v>10</v>
      </c>
      <c r="J27" s="20">
        <f t="shared" si="3"/>
        <v>20</v>
      </c>
    </row>
    <row r="28" spans="1:10" x14ac:dyDescent="0.25">
      <c r="A28" s="90" t="s">
        <v>97</v>
      </c>
      <c r="B28" s="71"/>
      <c r="C28" s="72"/>
      <c r="D28" s="73">
        <f>SUM(D24:D27)</f>
        <v>180</v>
      </c>
      <c r="E28" s="74"/>
      <c r="F28" s="72"/>
      <c r="G28" s="75">
        <f>SUM(G24:G27)</f>
        <v>180</v>
      </c>
      <c r="H28" s="71"/>
      <c r="I28" s="72"/>
      <c r="J28" s="41">
        <f>SUM(J24:J27)</f>
        <v>180</v>
      </c>
    </row>
    <row r="29" spans="1:10" x14ac:dyDescent="0.25">
      <c r="A29" s="203"/>
      <c r="B29" s="204"/>
      <c r="C29" s="204"/>
      <c r="D29" s="204"/>
      <c r="E29" s="204"/>
      <c r="F29" s="204"/>
      <c r="G29" s="204"/>
      <c r="H29" s="204"/>
      <c r="I29" s="204"/>
      <c r="J29" s="205"/>
    </row>
    <row r="30" spans="1:10" x14ac:dyDescent="0.25">
      <c r="A30" s="216" t="s">
        <v>25</v>
      </c>
      <c r="B30" s="217"/>
      <c r="C30" s="217"/>
      <c r="D30" s="217"/>
      <c r="E30" s="217"/>
      <c r="F30" s="217"/>
      <c r="G30" s="217"/>
      <c r="H30" s="217"/>
      <c r="I30" s="217"/>
      <c r="J30" s="218"/>
    </row>
    <row r="31" spans="1:10" x14ac:dyDescent="0.25">
      <c r="A31" s="86" t="s">
        <v>26</v>
      </c>
      <c r="B31" s="14">
        <v>1</v>
      </c>
      <c r="C31" s="15">
        <v>45</v>
      </c>
      <c r="D31" s="16">
        <f>B31*C31</f>
        <v>45</v>
      </c>
      <c r="E31" s="17">
        <v>2</v>
      </c>
      <c r="F31" s="15">
        <v>45</v>
      </c>
      <c r="G31" s="18">
        <f>E31*F31</f>
        <v>90</v>
      </c>
      <c r="H31" s="14">
        <v>2</v>
      </c>
      <c r="I31" s="15">
        <v>45</v>
      </c>
      <c r="J31" s="20">
        <f>H31*I31</f>
        <v>90</v>
      </c>
    </row>
    <row r="32" spans="1:10" x14ac:dyDescent="0.25">
      <c r="A32" s="86" t="s">
        <v>27</v>
      </c>
      <c r="B32" s="14">
        <v>1</v>
      </c>
      <c r="C32" s="15">
        <v>15</v>
      </c>
      <c r="D32" s="16">
        <f t="shared" ref="D32:D33" si="4">B32*C32</f>
        <v>15</v>
      </c>
      <c r="E32" s="17">
        <v>1</v>
      </c>
      <c r="F32" s="15">
        <v>20</v>
      </c>
      <c r="G32" s="18">
        <f t="shared" ref="G32:G33" si="5">E32*F32</f>
        <v>20</v>
      </c>
      <c r="H32" s="14">
        <v>1</v>
      </c>
      <c r="I32" s="15">
        <v>20</v>
      </c>
      <c r="J32" s="20">
        <f t="shared" ref="J32:J33" si="6">H32*I32</f>
        <v>20</v>
      </c>
    </row>
    <row r="33" spans="1:10" x14ac:dyDescent="0.25">
      <c r="A33" s="86" t="s">
        <v>28</v>
      </c>
      <c r="B33" s="14">
        <v>1</v>
      </c>
      <c r="C33" s="15">
        <v>60</v>
      </c>
      <c r="D33" s="16">
        <f t="shared" si="4"/>
        <v>60</v>
      </c>
      <c r="E33" s="17">
        <v>1</v>
      </c>
      <c r="F33" s="15">
        <v>60</v>
      </c>
      <c r="G33" s="18">
        <f t="shared" si="5"/>
        <v>60</v>
      </c>
      <c r="H33" s="14">
        <v>1</v>
      </c>
      <c r="I33" s="15">
        <v>60</v>
      </c>
      <c r="J33" s="20">
        <f t="shared" si="6"/>
        <v>60</v>
      </c>
    </row>
    <row r="34" spans="1:10" x14ac:dyDescent="0.25">
      <c r="A34" s="90" t="s">
        <v>98</v>
      </c>
      <c r="B34" s="71"/>
      <c r="C34" s="72"/>
      <c r="D34" s="73">
        <f>SUM(D31:D33)</f>
        <v>120</v>
      </c>
      <c r="E34" s="74"/>
      <c r="F34" s="72"/>
      <c r="G34" s="75">
        <f>SUM(G31:G33)</f>
        <v>170</v>
      </c>
      <c r="H34" s="71"/>
      <c r="I34" s="72"/>
      <c r="J34" s="41">
        <f>SUM(J31:J33)</f>
        <v>170</v>
      </c>
    </row>
    <row r="35" spans="1:10" x14ac:dyDescent="0.25">
      <c r="A35" s="198"/>
      <c r="B35" s="199"/>
      <c r="C35" s="199"/>
      <c r="D35" s="199"/>
      <c r="E35" s="199"/>
      <c r="F35" s="199"/>
      <c r="G35" s="199"/>
      <c r="H35" s="199"/>
      <c r="I35" s="199"/>
      <c r="J35" s="200"/>
    </row>
    <row r="36" spans="1:10" x14ac:dyDescent="0.25">
      <c r="A36" s="216" t="s">
        <v>29</v>
      </c>
      <c r="B36" s="217"/>
      <c r="C36" s="217"/>
      <c r="D36" s="217"/>
      <c r="E36" s="217"/>
      <c r="F36" s="217"/>
      <c r="G36" s="217"/>
      <c r="H36" s="217"/>
      <c r="I36" s="217"/>
      <c r="J36" s="218"/>
    </row>
    <row r="37" spans="1:10" x14ac:dyDescent="0.25">
      <c r="A37" s="86" t="s">
        <v>30</v>
      </c>
      <c r="B37" s="14">
        <v>1</v>
      </c>
      <c r="C37" s="15">
        <v>70</v>
      </c>
      <c r="D37" s="16">
        <f>B37*C37</f>
        <v>70</v>
      </c>
      <c r="E37" s="17">
        <v>1</v>
      </c>
      <c r="F37" s="15">
        <v>70</v>
      </c>
      <c r="G37" s="18">
        <f>E37*F37</f>
        <v>70</v>
      </c>
      <c r="H37" s="14">
        <v>1</v>
      </c>
      <c r="I37" s="15">
        <v>70</v>
      </c>
      <c r="J37" s="16">
        <f>H37*I37</f>
        <v>70</v>
      </c>
    </row>
    <row r="38" spans="1:10" x14ac:dyDescent="0.25">
      <c r="A38" s="86" t="s">
        <v>31</v>
      </c>
      <c r="B38" s="14">
        <v>1</v>
      </c>
      <c r="C38" s="15">
        <v>70</v>
      </c>
      <c r="D38" s="16">
        <f t="shared" ref="D38:D46" si="7">B38*C38</f>
        <v>70</v>
      </c>
      <c r="E38" s="17">
        <v>1</v>
      </c>
      <c r="F38" s="15">
        <v>70</v>
      </c>
      <c r="G38" s="18">
        <f t="shared" ref="G38:G46" si="8">E38*F38</f>
        <v>70</v>
      </c>
      <c r="H38" s="14">
        <v>1</v>
      </c>
      <c r="I38" s="15">
        <v>70</v>
      </c>
      <c r="J38" s="16">
        <f t="shared" ref="J38:J46" si="9">H38*I38</f>
        <v>70</v>
      </c>
    </row>
    <row r="39" spans="1:10" x14ac:dyDescent="0.25">
      <c r="A39" s="86" t="s">
        <v>32</v>
      </c>
      <c r="B39" s="14">
        <v>1</v>
      </c>
      <c r="C39" s="15">
        <v>70</v>
      </c>
      <c r="D39" s="16">
        <f t="shared" si="7"/>
        <v>70</v>
      </c>
      <c r="E39" s="17">
        <v>1</v>
      </c>
      <c r="F39" s="15">
        <v>70</v>
      </c>
      <c r="G39" s="18">
        <f t="shared" si="8"/>
        <v>70</v>
      </c>
      <c r="H39" s="14">
        <v>1</v>
      </c>
      <c r="I39" s="15">
        <v>70</v>
      </c>
      <c r="J39" s="16">
        <f t="shared" si="9"/>
        <v>70</v>
      </c>
    </row>
    <row r="40" spans="1:10" x14ac:dyDescent="0.25">
      <c r="A40" s="86" t="s">
        <v>122</v>
      </c>
      <c r="B40" s="14">
        <v>1</v>
      </c>
      <c r="C40" s="15">
        <v>25</v>
      </c>
      <c r="D40" s="16">
        <f t="shared" si="7"/>
        <v>25</v>
      </c>
      <c r="E40" s="17">
        <v>1</v>
      </c>
      <c r="F40" s="15">
        <v>25</v>
      </c>
      <c r="G40" s="18">
        <f t="shared" si="8"/>
        <v>25</v>
      </c>
      <c r="H40" s="14">
        <v>1</v>
      </c>
      <c r="I40" s="15">
        <v>25</v>
      </c>
      <c r="J40" s="16">
        <f t="shared" si="9"/>
        <v>25</v>
      </c>
    </row>
    <row r="41" spans="1:10" x14ac:dyDescent="0.25">
      <c r="A41" s="86" t="s">
        <v>33</v>
      </c>
      <c r="B41" s="14">
        <v>1</v>
      </c>
      <c r="C41" s="15">
        <v>10</v>
      </c>
      <c r="D41" s="16">
        <f t="shared" si="7"/>
        <v>10</v>
      </c>
      <c r="E41" s="17">
        <v>1</v>
      </c>
      <c r="F41" s="15">
        <v>10</v>
      </c>
      <c r="G41" s="18">
        <f t="shared" si="8"/>
        <v>10</v>
      </c>
      <c r="H41" s="14">
        <v>1</v>
      </c>
      <c r="I41" s="15">
        <v>10</v>
      </c>
      <c r="J41" s="16">
        <f t="shared" si="9"/>
        <v>10</v>
      </c>
    </row>
    <row r="42" spans="1:10" x14ac:dyDescent="0.25">
      <c r="A42" s="86" t="s">
        <v>34</v>
      </c>
      <c r="B42" s="14">
        <v>1</v>
      </c>
      <c r="C42" s="15">
        <v>20</v>
      </c>
      <c r="D42" s="16">
        <f t="shared" si="7"/>
        <v>20</v>
      </c>
      <c r="E42" s="17">
        <v>1</v>
      </c>
      <c r="F42" s="15">
        <v>20</v>
      </c>
      <c r="G42" s="18">
        <f t="shared" si="8"/>
        <v>20</v>
      </c>
      <c r="H42" s="14">
        <v>1</v>
      </c>
      <c r="I42" s="15">
        <v>20</v>
      </c>
      <c r="J42" s="16">
        <f t="shared" si="9"/>
        <v>20</v>
      </c>
    </row>
    <row r="43" spans="1:10" x14ac:dyDescent="0.25">
      <c r="A43" s="86" t="s">
        <v>35</v>
      </c>
      <c r="B43" s="14">
        <v>1</v>
      </c>
      <c r="C43" s="15">
        <v>25</v>
      </c>
      <c r="D43" s="16">
        <f t="shared" si="7"/>
        <v>25</v>
      </c>
      <c r="E43" s="17">
        <v>1</v>
      </c>
      <c r="F43" s="15">
        <v>25</v>
      </c>
      <c r="G43" s="18">
        <f t="shared" si="8"/>
        <v>25</v>
      </c>
      <c r="H43" s="14">
        <v>1</v>
      </c>
      <c r="I43" s="15">
        <v>25</v>
      </c>
      <c r="J43" s="16">
        <f t="shared" si="9"/>
        <v>25</v>
      </c>
    </row>
    <row r="44" spans="1:10" x14ac:dyDescent="0.25">
      <c r="A44" s="90" t="s">
        <v>99</v>
      </c>
      <c r="B44" s="71"/>
      <c r="C44" s="72"/>
      <c r="D44" s="73">
        <f>SUM(D37:D43)</f>
        <v>290</v>
      </c>
      <c r="E44" s="74"/>
      <c r="F44" s="72"/>
      <c r="G44" s="75">
        <f>SUM(G37:G43)</f>
        <v>290</v>
      </c>
      <c r="H44" s="71"/>
      <c r="I44" s="72"/>
      <c r="J44" s="73">
        <f>SUM(J37:J43)</f>
        <v>290</v>
      </c>
    </row>
    <row r="45" spans="1:10" x14ac:dyDescent="0.25">
      <c r="A45" s="198"/>
      <c r="B45" s="199"/>
      <c r="C45" s="199"/>
      <c r="D45" s="199"/>
      <c r="E45" s="199"/>
      <c r="F45" s="199"/>
      <c r="G45" s="199"/>
      <c r="H45" s="199"/>
      <c r="I45" s="199"/>
      <c r="J45" s="200"/>
    </row>
    <row r="46" spans="1:10" x14ac:dyDescent="0.25">
      <c r="A46" s="88" t="s">
        <v>36</v>
      </c>
      <c r="B46" s="14">
        <v>1</v>
      </c>
      <c r="C46" s="15">
        <v>50</v>
      </c>
      <c r="D46" s="73">
        <f t="shared" si="7"/>
        <v>50</v>
      </c>
      <c r="E46" s="17">
        <v>2</v>
      </c>
      <c r="F46" s="15">
        <v>50</v>
      </c>
      <c r="G46" s="81">
        <f t="shared" si="8"/>
        <v>100</v>
      </c>
      <c r="H46" s="14">
        <v>2</v>
      </c>
      <c r="I46" s="15">
        <v>50</v>
      </c>
      <c r="J46" s="73">
        <f t="shared" si="9"/>
        <v>100</v>
      </c>
    </row>
    <row r="47" spans="1:10" x14ac:dyDescent="0.25">
      <c r="A47" s="198"/>
      <c r="B47" s="199"/>
      <c r="C47" s="199"/>
      <c r="D47" s="199"/>
      <c r="E47" s="199"/>
      <c r="F47" s="199"/>
      <c r="G47" s="199"/>
      <c r="H47" s="199"/>
      <c r="I47" s="199"/>
      <c r="J47" s="200"/>
    </row>
    <row r="48" spans="1:10" x14ac:dyDescent="0.25">
      <c r="A48" s="88" t="s">
        <v>114</v>
      </c>
      <c r="B48" s="14"/>
      <c r="C48" s="15"/>
      <c r="D48" s="16"/>
      <c r="E48" s="17"/>
      <c r="F48" s="15"/>
      <c r="G48" s="18"/>
      <c r="H48" s="14"/>
      <c r="I48" s="15"/>
      <c r="J48" s="20"/>
    </row>
    <row r="49" spans="1:13" x14ac:dyDescent="0.25">
      <c r="A49" s="86" t="s">
        <v>37</v>
      </c>
      <c r="B49" s="14">
        <v>1</v>
      </c>
      <c r="C49" s="15">
        <v>90</v>
      </c>
      <c r="D49" s="16">
        <f>B49*C49</f>
        <v>90</v>
      </c>
      <c r="E49" s="17">
        <v>1</v>
      </c>
      <c r="F49" s="15">
        <v>90</v>
      </c>
      <c r="G49" s="18">
        <f>E49*F49</f>
        <v>90</v>
      </c>
      <c r="H49" s="14">
        <v>1</v>
      </c>
      <c r="I49" s="15">
        <v>90</v>
      </c>
      <c r="J49" s="16">
        <f>H49*I49</f>
        <v>90</v>
      </c>
    </row>
    <row r="50" spans="1:13" x14ac:dyDescent="0.25">
      <c r="A50" s="86" t="s">
        <v>38</v>
      </c>
      <c r="B50" s="14">
        <v>1</v>
      </c>
      <c r="C50" s="15">
        <v>15</v>
      </c>
      <c r="D50" s="16">
        <f t="shared" ref="D50:D51" si="10">B50*C50</f>
        <v>15</v>
      </c>
      <c r="E50" s="17">
        <v>1</v>
      </c>
      <c r="F50" s="15">
        <v>15</v>
      </c>
      <c r="G50" s="18">
        <f t="shared" ref="G50:G51" si="11">E50*F50</f>
        <v>15</v>
      </c>
      <c r="H50" s="14">
        <v>1</v>
      </c>
      <c r="I50" s="15">
        <v>15</v>
      </c>
      <c r="J50" s="16">
        <f t="shared" ref="J50:J51" si="12">H50*I50</f>
        <v>15</v>
      </c>
    </row>
    <row r="51" spans="1:13" x14ac:dyDescent="0.25">
      <c r="A51" s="86" t="s">
        <v>39</v>
      </c>
      <c r="B51" s="14">
        <v>1</v>
      </c>
      <c r="C51" s="15">
        <v>15</v>
      </c>
      <c r="D51" s="16">
        <f t="shared" si="10"/>
        <v>15</v>
      </c>
      <c r="E51" s="17">
        <v>1</v>
      </c>
      <c r="F51" s="15">
        <v>15</v>
      </c>
      <c r="G51" s="18">
        <f t="shared" si="11"/>
        <v>15</v>
      </c>
      <c r="H51" s="14">
        <v>1</v>
      </c>
      <c r="I51" s="15">
        <v>15</v>
      </c>
      <c r="J51" s="16">
        <f t="shared" si="12"/>
        <v>15</v>
      </c>
    </row>
    <row r="52" spans="1:13" x14ac:dyDescent="0.25">
      <c r="A52" s="90" t="s">
        <v>115</v>
      </c>
      <c r="B52" s="71"/>
      <c r="C52" s="72"/>
      <c r="D52" s="73">
        <f>SUM(D49:D51)</f>
        <v>120</v>
      </c>
      <c r="E52" s="74"/>
      <c r="F52" s="72"/>
      <c r="G52" s="75">
        <f>SUM(G49:G51)</f>
        <v>120</v>
      </c>
      <c r="H52" s="71"/>
      <c r="I52" s="72"/>
      <c r="J52" s="40">
        <f>SUM(J49:J51)</f>
        <v>120</v>
      </c>
    </row>
    <row r="53" spans="1:13" x14ac:dyDescent="0.25">
      <c r="A53" s="198"/>
      <c r="B53" s="199"/>
      <c r="C53" s="199"/>
      <c r="D53" s="199"/>
      <c r="E53" s="199"/>
      <c r="F53" s="199"/>
      <c r="G53" s="199"/>
      <c r="H53" s="199"/>
      <c r="I53" s="199"/>
      <c r="J53" s="200"/>
    </row>
    <row r="54" spans="1:13" x14ac:dyDescent="0.25">
      <c r="A54" s="88" t="s">
        <v>40</v>
      </c>
      <c r="B54" s="14"/>
      <c r="C54" s="15"/>
      <c r="D54" s="16"/>
      <c r="E54" s="17"/>
      <c r="F54" s="15"/>
      <c r="G54" s="18"/>
      <c r="H54" s="14"/>
      <c r="I54" s="15"/>
      <c r="J54" s="20"/>
    </row>
    <row r="55" spans="1:13" x14ac:dyDescent="0.25">
      <c r="A55" s="86" t="s">
        <v>41</v>
      </c>
      <c r="B55" s="14"/>
      <c r="C55" s="15"/>
      <c r="D55" s="16">
        <v>450</v>
      </c>
      <c r="E55" s="17"/>
      <c r="F55" s="15"/>
      <c r="G55" s="18">
        <v>450</v>
      </c>
      <c r="H55" s="14"/>
      <c r="I55" s="15"/>
      <c r="J55" s="20">
        <v>450</v>
      </c>
    </row>
    <row r="56" spans="1:13" ht="26.25" x14ac:dyDescent="0.25">
      <c r="A56" s="165" t="s">
        <v>123</v>
      </c>
      <c r="B56" s="14"/>
      <c r="C56" s="15"/>
      <c r="D56" s="16">
        <v>240</v>
      </c>
      <c r="E56" s="17"/>
      <c r="F56" s="15"/>
      <c r="G56" s="18">
        <v>240</v>
      </c>
      <c r="H56" s="14"/>
      <c r="I56" s="15"/>
      <c r="J56" s="20">
        <v>240</v>
      </c>
    </row>
    <row r="57" spans="1:13" x14ac:dyDescent="0.25">
      <c r="A57" s="91" t="s">
        <v>100</v>
      </c>
      <c r="B57" s="78"/>
      <c r="C57" s="76"/>
      <c r="D57" s="79">
        <f>SUM(D55:D56)</f>
        <v>690</v>
      </c>
      <c r="E57" s="80"/>
      <c r="F57" s="76"/>
      <c r="G57" s="81">
        <f>SUM(G55:G56)</f>
        <v>690</v>
      </c>
      <c r="H57" s="78"/>
      <c r="I57" s="76"/>
      <c r="J57" s="41">
        <f>SUM(J55:J56)</f>
        <v>690</v>
      </c>
    </row>
    <row r="58" spans="1:13" x14ac:dyDescent="0.25">
      <c r="A58" s="213"/>
      <c r="B58" s="214"/>
      <c r="C58" s="214"/>
      <c r="D58" s="214"/>
      <c r="E58" s="214"/>
      <c r="F58" s="214"/>
      <c r="G58" s="214"/>
      <c r="H58" s="214"/>
      <c r="I58" s="214"/>
      <c r="J58" s="215"/>
    </row>
    <row r="59" spans="1:13" s="125" customFormat="1" ht="15.75" x14ac:dyDescent="0.25">
      <c r="A59" s="119" t="s">
        <v>101</v>
      </c>
      <c r="B59" s="120"/>
      <c r="C59" s="121"/>
      <c r="D59" s="122">
        <f>D28+D34+D44+D46+D52+D57</f>
        <v>1450</v>
      </c>
      <c r="E59" s="123"/>
      <c r="F59" s="121"/>
      <c r="G59" s="124">
        <f>G28+G34+G44+G46+G52+G57</f>
        <v>1550</v>
      </c>
      <c r="H59" s="123"/>
      <c r="I59" s="121"/>
      <c r="J59" s="124">
        <f>J28+J34+J44+J46+J52+J57</f>
        <v>1550</v>
      </c>
    </row>
    <row r="60" spans="1:13" s="125" customFormat="1" ht="31.5" x14ac:dyDescent="0.25">
      <c r="A60" s="126" t="s">
        <v>102</v>
      </c>
      <c r="B60" s="120"/>
      <c r="C60" s="121"/>
      <c r="D60" s="122">
        <f>D59-D57</f>
        <v>760</v>
      </c>
      <c r="E60" s="123"/>
      <c r="F60" s="121"/>
      <c r="G60" s="124">
        <f>G59-G57</f>
        <v>860</v>
      </c>
      <c r="H60" s="123"/>
      <c r="I60" s="121"/>
      <c r="J60" s="124">
        <f>J59-J57</f>
        <v>860</v>
      </c>
    </row>
    <row r="61" spans="1:13" x14ac:dyDescent="0.25">
      <c r="A61" s="203"/>
      <c r="B61" s="204"/>
      <c r="C61" s="204"/>
      <c r="D61" s="204"/>
      <c r="E61" s="204"/>
      <c r="F61" s="204"/>
      <c r="G61" s="204"/>
      <c r="H61" s="204"/>
      <c r="I61" s="204"/>
      <c r="J61" s="205"/>
    </row>
    <row r="62" spans="1:13" s="125" customFormat="1" ht="15.75" x14ac:dyDescent="0.25">
      <c r="A62" s="201" t="s">
        <v>81</v>
      </c>
      <c r="B62" s="175"/>
      <c r="C62" s="175"/>
      <c r="D62" s="175"/>
      <c r="E62" s="175"/>
      <c r="F62" s="175"/>
      <c r="G62" s="175"/>
      <c r="H62" s="175"/>
      <c r="I62" s="175"/>
      <c r="J62" s="202"/>
    </row>
    <row r="63" spans="1:13" x14ac:dyDescent="0.25">
      <c r="A63" s="86" t="s">
        <v>42</v>
      </c>
      <c r="B63" s="14"/>
      <c r="C63" s="15"/>
      <c r="D63" s="16">
        <v>20</v>
      </c>
      <c r="E63" s="17"/>
      <c r="F63" s="15"/>
      <c r="G63" s="116">
        <v>30</v>
      </c>
      <c r="H63" s="14"/>
      <c r="I63" s="15"/>
      <c r="J63" s="20">
        <v>30</v>
      </c>
    </row>
    <row r="64" spans="1:13" x14ac:dyDescent="0.25">
      <c r="A64" s="86" t="s">
        <v>43</v>
      </c>
      <c r="B64" s="14"/>
      <c r="C64" s="15"/>
      <c r="D64" s="16">
        <v>6</v>
      </c>
      <c r="E64" s="17"/>
      <c r="F64" s="15"/>
      <c r="G64" s="116">
        <v>6</v>
      </c>
      <c r="H64" s="14"/>
      <c r="I64" s="15"/>
      <c r="J64" s="20">
        <v>6</v>
      </c>
      <c r="M64" s="77"/>
    </row>
    <row r="65" spans="1:13" x14ac:dyDescent="0.25">
      <c r="A65" s="86" t="s">
        <v>44</v>
      </c>
      <c r="B65" s="14"/>
      <c r="C65" s="15"/>
      <c r="D65" s="16">
        <v>30</v>
      </c>
      <c r="E65" s="17"/>
      <c r="F65" s="15"/>
      <c r="G65" s="116">
        <v>30</v>
      </c>
      <c r="H65" s="14"/>
      <c r="I65" s="15"/>
      <c r="J65" s="20">
        <v>30</v>
      </c>
    </row>
    <row r="66" spans="1:13" x14ac:dyDescent="0.25">
      <c r="A66" s="86" t="s">
        <v>45</v>
      </c>
      <c r="B66" s="14"/>
      <c r="C66" s="15"/>
      <c r="D66" s="16">
        <v>8</v>
      </c>
      <c r="E66" s="17"/>
      <c r="F66" s="15"/>
      <c r="G66" s="116">
        <v>8</v>
      </c>
      <c r="H66" s="14"/>
      <c r="I66" s="15"/>
      <c r="J66" s="20">
        <v>8</v>
      </c>
    </row>
    <row r="67" spans="1:13" x14ac:dyDescent="0.25">
      <c r="A67" s="86" t="s">
        <v>46</v>
      </c>
      <c r="B67" s="14"/>
      <c r="C67" s="15"/>
      <c r="D67" s="21">
        <v>16</v>
      </c>
      <c r="E67" s="17"/>
      <c r="F67" s="15"/>
      <c r="G67" s="117">
        <v>16</v>
      </c>
      <c r="H67" s="14"/>
      <c r="I67" s="15"/>
      <c r="J67" s="20">
        <v>16</v>
      </c>
    </row>
    <row r="68" spans="1:13" s="125" customFormat="1" ht="15.75" x14ac:dyDescent="0.25">
      <c r="A68" s="133" t="s">
        <v>103</v>
      </c>
      <c r="B68" s="134"/>
      <c r="C68" s="134"/>
      <c r="D68" s="134">
        <f>SUM(D63:D67)</f>
        <v>80</v>
      </c>
      <c r="E68" s="134"/>
      <c r="F68" s="134"/>
      <c r="G68" s="134">
        <f t="shared" ref="G68:J68" si="13">SUM(G63:G67)</f>
        <v>90</v>
      </c>
      <c r="H68" s="134"/>
      <c r="I68" s="134"/>
      <c r="J68" s="135">
        <f t="shared" si="13"/>
        <v>90</v>
      </c>
    </row>
    <row r="69" spans="1:13" x14ac:dyDescent="0.25">
      <c r="A69" s="92"/>
      <c r="B69" s="35"/>
      <c r="C69" s="36"/>
      <c r="D69" s="37"/>
      <c r="E69" s="38"/>
      <c r="F69" s="36"/>
      <c r="G69" s="36"/>
      <c r="H69" s="35"/>
      <c r="I69" s="36"/>
      <c r="J69" s="39"/>
    </row>
    <row r="70" spans="1:13" s="125" customFormat="1" ht="15.75" x14ac:dyDescent="0.25">
      <c r="A70" s="170" t="s">
        <v>47</v>
      </c>
      <c r="B70" s="171"/>
      <c r="C70" s="171"/>
      <c r="D70" s="171"/>
      <c r="E70" s="171"/>
      <c r="F70" s="171"/>
      <c r="G70" s="171"/>
      <c r="H70" s="171"/>
      <c r="I70" s="171"/>
      <c r="J70" s="172"/>
    </row>
    <row r="71" spans="1:13" x14ac:dyDescent="0.25">
      <c r="A71" s="89" t="s">
        <v>48</v>
      </c>
      <c r="B71" s="14">
        <v>1</v>
      </c>
      <c r="C71" s="15">
        <v>15</v>
      </c>
      <c r="D71" s="29">
        <f>B71*C71</f>
        <v>15</v>
      </c>
      <c r="E71" s="14">
        <v>1</v>
      </c>
      <c r="F71" s="15">
        <v>15</v>
      </c>
      <c r="G71" s="20">
        <f>E71*F71</f>
        <v>15</v>
      </c>
      <c r="H71" s="14">
        <v>1</v>
      </c>
      <c r="I71" s="15">
        <v>15</v>
      </c>
      <c r="J71" s="29">
        <f>H71*I71</f>
        <v>15</v>
      </c>
    </row>
    <row r="72" spans="1:13" x14ac:dyDescent="0.25">
      <c r="A72" s="86" t="s">
        <v>49</v>
      </c>
      <c r="B72" s="14">
        <v>2</v>
      </c>
      <c r="C72" s="15">
        <v>10</v>
      </c>
      <c r="D72" s="29">
        <f t="shared" ref="D72:D80" si="14">B72*C72</f>
        <v>20</v>
      </c>
      <c r="E72" s="14">
        <v>3</v>
      </c>
      <c r="F72" s="15">
        <v>10</v>
      </c>
      <c r="G72" s="20">
        <f t="shared" ref="G72:G80" si="15">E72*F72</f>
        <v>30</v>
      </c>
      <c r="H72" s="14">
        <v>3</v>
      </c>
      <c r="I72" s="15">
        <v>10</v>
      </c>
      <c r="J72" s="29">
        <f t="shared" ref="J72:J80" si="16">H72*I72</f>
        <v>30</v>
      </c>
    </row>
    <row r="73" spans="1:13" ht="30" x14ac:dyDescent="0.25">
      <c r="A73" s="115" t="s">
        <v>50</v>
      </c>
      <c r="B73" s="14">
        <v>3</v>
      </c>
      <c r="C73" s="15">
        <v>10</v>
      </c>
      <c r="D73" s="29">
        <f t="shared" si="14"/>
        <v>30</v>
      </c>
      <c r="E73" s="14">
        <v>3</v>
      </c>
      <c r="F73" s="15">
        <v>10</v>
      </c>
      <c r="G73" s="20">
        <f t="shared" si="15"/>
        <v>30</v>
      </c>
      <c r="H73" s="14">
        <v>3</v>
      </c>
      <c r="I73" s="15">
        <v>10</v>
      </c>
      <c r="J73" s="29">
        <f t="shared" si="16"/>
        <v>30</v>
      </c>
      <c r="M73">
        <f>SUM(G71:G81)+G85</f>
        <v>681</v>
      </c>
    </row>
    <row r="74" spans="1:13" x14ac:dyDescent="0.25">
      <c r="A74" s="86" t="s">
        <v>51</v>
      </c>
      <c r="B74" s="14">
        <v>1</v>
      </c>
      <c r="C74" s="15">
        <v>20</v>
      </c>
      <c r="D74" s="29">
        <f t="shared" si="14"/>
        <v>20</v>
      </c>
      <c r="E74" s="14">
        <v>1</v>
      </c>
      <c r="F74" s="15">
        <v>20</v>
      </c>
      <c r="G74" s="20">
        <f t="shared" si="15"/>
        <v>20</v>
      </c>
      <c r="H74" s="14">
        <v>1</v>
      </c>
      <c r="I74" s="15">
        <v>20</v>
      </c>
      <c r="J74" s="29">
        <f t="shared" si="16"/>
        <v>20</v>
      </c>
    </row>
    <row r="75" spans="1:13" x14ac:dyDescent="0.25">
      <c r="A75" s="86" t="s">
        <v>52</v>
      </c>
      <c r="B75" s="14">
        <v>1</v>
      </c>
      <c r="C75" s="15">
        <v>15</v>
      </c>
      <c r="D75" s="29">
        <f t="shared" si="14"/>
        <v>15</v>
      </c>
      <c r="E75" s="14">
        <v>2</v>
      </c>
      <c r="F75" s="15">
        <v>15</v>
      </c>
      <c r="G75" s="20">
        <f t="shared" si="15"/>
        <v>30</v>
      </c>
      <c r="H75" s="14">
        <v>2</v>
      </c>
      <c r="I75" s="15">
        <v>15</v>
      </c>
      <c r="J75" s="29">
        <f t="shared" si="16"/>
        <v>30</v>
      </c>
    </row>
    <row r="76" spans="1:13" x14ac:dyDescent="0.25">
      <c r="A76" s="86" t="s">
        <v>53</v>
      </c>
      <c r="B76" s="14">
        <v>3</v>
      </c>
      <c r="C76" s="15">
        <v>10</v>
      </c>
      <c r="D76" s="29">
        <f t="shared" si="14"/>
        <v>30</v>
      </c>
      <c r="E76" s="14">
        <v>6</v>
      </c>
      <c r="F76" s="15">
        <v>10</v>
      </c>
      <c r="G76" s="20">
        <f t="shared" si="15"/>
        <v>60</v>
      </c>
      <c r="H76" s="14">
        <v>6</v>
      </c>
      <c r="I76" s="15">
        <v>10</v>
      </c>
      <c r="J76" s="29">
        <f t="shared" si="16"/>
        <v>60</v>
      </c>
    </row>
    <row r="77" spans="1:13" x14ac:dyDescent="0.25">
      <c r="A77" s="86" t="s">
        <v>54</v>
      </c>
      <c r="B77" s="14">
        <v>40</v>
      </c>
      <c r="C77" s="15">
        <v>6</v>
      </c>
      <c r="D77" s="29">
        <f t="shared" si="14"/>
        <v>240</v>
      </c>
      <c r="E77" s="17">
        <v>48</v>
      </c>
      <c r="F77" s="15">
        <v>6</v>
      </c>
      <c r="G77" s="20">
        <f t="shared" si="15"/>
        <v>288</v>
      </c>
      <c r="H77" s="14">
        <v>56</v>
      </c>
      <c r="I77" s="15">
        <v>6</v>
      </c>
      <c r="J77" s="29">
        <f t="shared" si="16"/>
        <v>336</v>
      </c>
    </row>
    <row r="78" spans="1:13" x14ac:dyDescent="0.25">
      <c r="A78" s="86" t="s">
        <v>55</v>
      </c>
      <c r="B78" s="14">
        <v>2</v>
      </c>
      <c r="C78" s="15">
        <v>6</v>
      </c>
      <c r="D78" s="29">
        <f t="shared" si="14"/>
        <v>12</v>
      </c>
      <c r="E78" s="17">
        <v>3</v>
      </c>
      <c r="F78" s="15">
        <v>6</v>
      </c>
      <c r="G78" s="20">
        <f t="shared" si="15"/>
        <v>18</v>
      </c>
      <c r="H78" s="14">
        <v>4</v>
      </c>
      <c r="I78" s="15">
        <v>6</v>
      </c>
      <c r="J78" s="29">
        <f t="shared" si="16"/>
        <v>24</v>
      </c>
    </row>
    <row r="79" spans="1:13" x14ac:dyDescent="0.25">
      <c r="A79" s="86" t="s">
        <v>56</v>
      </c>
      <c r="B79" s="14">
        <v>45</v>
      </c>
      <c r="C79" s="15">
        <v>2</v>
      </c>
      <c r="D79" s="29">
        <f t="shared" si="14"/>
        <v>90</v>
      </c>
      <c r="E79" s="17">
        <v>54</v>
      </c>
      <c r="F79" s="15">
        <v>2</v>
      </c>
      <c r="G79" s="20">
        <f t="shared" si="15"/>
        <v>108</v>
      </c>
      <c r="H79" s="14">
        <v>63</v>
      </c>
      <c r="I79" s="15">
        <v>2</v>
      </c>
      <c r="J79" s="29">
        <f t="shared" si="16"/>
        <v>126</v>
      </c>
    </row>
    <row r="80" spans="1:13" x14ac:dyDescent="0.25">
      <c r="A80" s="86" t="s">
        <v>57</v>
      </c>
      <c r="B80" s="14">
        <v>15</v>
      </c>
      <c r="C80" s="15">
        <v>3</v>
      </c>
      <c r="D80" s="29">
        <f t="shared" si="14"/>
        <v>45</v>
      </c>
      <c r="E80" s="17">
        <v>18</v>
      </c>
      <c r="F80" s="15">
        <v>3</v>
      </c>
      <c r="G80" s="20">
        <f t="shared" si="15"/>
        <v>54</v>
      </c>
      <c r="H80" s="14">
        <v>21</v>
      </c>
      <c r="I80" s="15">
        <v>3</v>
      </c>
      <c r="J80" s="29">
        <f t="shared" si="16"/>
        <v>63</v>
      </c>
    </row>
    <row r="81" spans="1:10" x14ac:dyDescent="0.25">
      <c r="A81" s="86" t="s">
        <v>58</v>
      </c>
      <c r="B81" s="14">
        <v>2</v>
      </c>
      <c r="C81" s="15">
        <v>4</v>
      </c>
      <c r="D81" s="16">
        <v>8</v>
      </c>
      <c r="E81" s="17">
        <v>2</v>
      </c>
      <c r="F81" s="15">
        <v>4</v>
      </c>
      <c r="G81" s="116">
        <v>8</v>
      </c>
      <c r="H81" s="14">
        <v>3</v>
      </c>
      <c r="I81" s="15">
        <v>4</v>
      </c>
      <c r="J81" s="20">
        <f>I81*H81</f>
        <v>12</v>
      </c>
    </row>
    <row r="82" spans="1:10" x14ac:dyDescent="0.25">
      <c r="A82" s="86" t="s">
        <v>59</v>
      </c>
      <c r="B82" s="14"/>
      <c r="C82" s="15"/>
      <c r="D82" s="16">
        <v>30</v>
      </c>
      <c r="E82" s="17"/>
      <c r="F82" s="15"/>
      <c r="G82" s="116">
        <v>30</v>
      </c>
      <c r="H82" s="14"/>
      <c r="I82" s="15"/>
      <c r="J82" s="20">
        <v>30</v>
      </c>
    </row>
    <row r="83" spans="1:10" x14ac:dyDescent="0.25">
      <c r="A83" s="86" t="s">
        <v>60</v>
      </c>
      <c r="B83" s="14"/>
      <c r="C83" s="15"/>
      <c r="D83" s="16">
        <v>75</v>
      </c>
      <c r="E83" s="17"/>
      <c r="F83" s="15"/>
      <c r="G83" s="116">
        <v>75</v>
      </c>
      <c r="H83" s="14"/>
      <c r="I83" s="15"/>
      <c r="J83" s="20">
        <v>75</v>
      </c>
    </row>
    <row r="84" spans="1:10" x14ac:dyDescent="0.25">
      <c r="A84" s="86" t="s">
        <v>61</v>
      </c>
      <c r="B84" s="14"/>
      <c r="C84" s="15"/>
      <c r="D84" s="16">
        <v>15</v>
      </c>
      <c r="E84" s="17"/>
      <c r="F84" s="15"/>
      <c r="G84" s="18">
        <v>15</v>
      </c>
      <c r="H84" s="14"/>
      <c r="I84" s="15"/>
      <c r="J84" s="20">
        <v>15</v>
      </c>
    </row>
    <row r="85" spans="1:10" x14ac:dyDescent="0.25">
      <c r="A85" s="86" t="s">
        <v>62</v>
      </c>
      <c r="B85" s="14"/>
      <c r="C85" s="15"/>
      <c r="D85" s="16">
        <v>20</v>
      </c>
      <c r="E85" s="17"/>
      <c r="F85" s="15"/>
      <c r="G85" s="18">
        <v>20</v>
      </c>
      <c r="H85" s="14"/>
      <c r="I85" s="15"/>
      <c r="J85" s="20">
        <v>20</v>
      </c>
    </row>
    <row r="86" spans="1:10" x14ac:dyDescent="0.25">
      <c r="A86" s="87" t="s">
        <v>63</v>
      </c>
      <c r="B86" s="25"/>
      <c r="C86" s="23"/>
      <c r="D86" s="21">
        <v>20</v>
      </c>
      <c r="E86" s="22"/>
      <c r="F86" s="23"/>
      <c r="G86" s="24">
        <v>20</v>
      </c>
      <c r="H86" s="25"/>
      <c r="I86" s="23"/>
      <c r="J86" s="26">
        <v>20</v>
      </c>
    </row>
    <row r="87" spans="1:10" s="125" customFormat="1" ht="15.75" x14ac:dyDescent="0.25">
      <c r="A87" s="133" t="s">
        <v>104</v>
      </c>
      <c r="B87" s="136"/>
      <c r="C87" s="136"/>
      <c r="D87" s="134">
        <f>SUM(D71:D86)</f>
        <v>685</v>
      </c>
      <c r="E87" s="136"/>
      <c r="F87" s="136"/>
      <c r="G87" s="134">
        <f>SUM(G71:G86)</f>
        <v>821</v>
      </c>
      <c r="H87" s="136"/>
      <c r="I87" s="136"/>
      <c r="J87" s="135">
        <f>SUM(J71:J86)</f>
        <v>906</v>
      </c>
    </row>
    <row r="88" spans="1:10" ht="15.75" thickBot="1" x14ac:dyDescent="0.3">
      <c r="A88" s="209"/>
      <c r="B88" s="210"/>
      <c r="C88" s="210"/>
      <c r="D88" s="210"/>
      <c r="E88" s="210"/>
      <c r="F88" s="210"/>
      <c r="G88" s="210"/>
      <c r="H88" s="210"/>
      <c r="I88" s="210"/>
      <c r="J88" s="211"/>
    </row>
    <row r="89" spans="1:10" ht="16.5" x14ac:dyDescent="0.3">
      <c r="A89" s="112" t="s">
        <v>105</v>
      </c>
      <c r="B89" s="101"/>
      <c r="C89" s="102"/>
      <c r="D89" s="103">
        <f>D15+D20+D59+D68+D87</f>
        <v>4140</v>
      </c>
      <c r="E89" s="108"/>
      <c r="F89" s="107"/>
      <c r="G89" s="103">
        <f>G15+G20+G59+G68+G87</f>
        <v>4785</v>
      </c>
      <c r="H89" s="106"/>
      <c r="I89" s="107"/>
      <c r="J89" s="103">
        <f>J15+J20+J59+J68+J87</f>
        <v>5140</v>
      </c>
    </row>
    <row r="90" spans="1:10" ht="30" x14ac:dyDescent="0.25">
      <c r="A90" s="113" t="s">
        <v>109</v>
      </c>
      <c r="B90" s="104"/>
      <c r="C90" s="82"/>
      <c r="D90" s="93">
        <f>D89-D57+50</f>
        <v>3500</v>
      </c>
      <c r="E90" s="109"/>
      <c r="F90" s="83"/>
      <c r="G90" s="93">
        <f>G89-G57+65</f>
        <v>4160</v>
      </c>
      <c r="H90" s="98"/>
      <c r="I90" s="83"/>
      <c r="J90" s="93">
        <f>J89-J57+50</f>
        <v>4500</v>
      </c>
    </row>
    <row r="91" spans="1:10" ht="15.75" x14ac:dyDescent="0.25">
      <c r="A91" s="113" t="s">
        <v>106</v>
      </c>
      <c r="B91" s="104"/>
      <c r="C91" s="82"/>
      <c r="D91" s="94">
        <f>D89/B4</f>
        <v>9.8571428571428577</v>
      </c>
      <c r="E91" s="110"/>
      <c r="F91" s="84"/>
      <c r="G91" s="94">
        <f t="shared" ref="G91:J91" si="17">G89/E4</f>
        <v>9.4940476190476186</v>
      </c>
      <c r="H91" s="99"/>
      <c r="I91" s="84"/>
      <c r="J91" s="94">
        <f t="shared" si="17"/>
        <v>8.7414965986394559</v>
      </c>
    </row>
    <row r="92" spans="1:10" ht="16.5" thickBot="1" x14ac:dyDescent="0.3">
      <c r="A92" s="114" t="s">
        <v>107</v>
      </c>
      <c r="B92" s="105"/>
      <c r="C92" s="95"/>
      <c r="D92" s="97">
        <f>D90/B4</f>
        <v>8.3333333333333339</v>
      </c>
      <c r="E92" s="111"/>
      <c r="F92" s="96"/>
      <c r="G92" s="97">
        <f t="shared" ref="G92:J92" si="18">G90/E4</f>
        <v>8.2539682539682548</v>
      </c>
      <c r="H92" s="100"/>
      <c r="I92" s="96"/>
      <c r="J92" s="97">
        <f t="shared" si="18"/>
        <v>7.6530612244897958</v>
      </c>
    </row>
    <row r="93" spans="1:10" ht="16.5" customHeight="1" thickBot="1" x14ac:dyDescent="0.3">
      <c r="A93" s="212"/>
      <c r="B93" s="212"/>
      <c r="C93" s="212"/>
      <c r="D93" s="212"/>
      <c r="E93" s="212"/>
      <c r="F93" s="212"/>
      <c r="G93" s="212"/>
      <c r="H93" s="212"/>
      <c r="I93" s="212"/>
      <c r="J93" s="212"/>
    </row>
    <row r="94" spans="1:10" ht="15.75" thickBot="1" x14ac:dyDescent="0.3">
      <c r="B94" s="206" t="s">
        <v>1</v>
      </c>
      <c r="C94" s="207"/>
      <c r="D94" s="208"/>
      <c r="E94" s="206" t="s">
        <v>2</v>
      </c>
      <c r="F94" s="207"/>
      <c r="G94" s="208"/>
      <c r="H94" s="206" t="s">
        <v>3</v>
      </c>
      <c r="I94" s="207"/>
      <c r="J94" s="208"/>
    </row>
    <row r="95" spans="1:10" x14ac:dyDescent="0.25">
      <c r="A95" s="85" t="s">
        <v>108</v>
      </c>
      <c r="B95" s="43"/>
      <c r="C95" s="43"/>
      <c r="D95" s="44">
        <v>150</v>
      </c>
      <c r="E95" s="45"/>
      <c r="F95" s="43"/>
      <c r="G95" s="44">
        <v>180</v>
      </c>
      <c r="H95" s="45"/>
      <c r="I95" s="43"/>
      <c r="J95" s="44">
        <v>210</v>
      </c>
    </row>
    <row r="96" spans="1:10" ht="15.75" thickBot="1" x14ac:dyDescent="0.3">
      <c r="A96" s="46"/>
      <c r="B96" s="47"/>
      <c r="C96" s="47"/>
      <c r="D96" s="48"/>
      <c r="E96" s="49"/>
      <c r="F96" s="47"/>
      <c r="G96" s="48"/>
      <c r="H96" s="49"/>
      <c r="I96" s="47"/>
      <c r="J96" s="48"/>
    </row>
  </sheetData>
  <mergeCells count="38">
    <mergeCell ref="A1:J1"/>
    <mergeCell ref="B2:D2"/>
    <mergeCell ref="E2:G2"/>
    <mergeCell ref="H2:J2"/>
    <mergeCell ref="B3:D3"/>
    <mergeCell ref="E3:G3"/>
    <mergeCell ref="H3:J3"/>
    <mergeCell ref="B4:D4"/>
    <mergeCell ref="E4:G4"/>
    <mergeCell ref="H4:J4"/>
    <mergeCell ref="B5:D5"/>
    <mergeCell ref="E5:G5"/>
    <mergeCell ref="H5:J5"/>
    <mergeCell ref="A35:J35"/>
    <mergeCell ref="A36:J36"/>
    <mergeCell ref="A45:J45"/>
    <mergeCell ref="A47:J47"/>
    <mergeCell ref="B6:D6"/>
    <mergeCell ref="E6:G6"/>
    <mergeCell ref="H6:J6"/>
    <mergeCell ref="B7:D7"/>
    <mergeCell ref="E7:G7"/>
    <mergeCell ref="H7:J7"/>
    <mergeCell ref="A17:J17"/>
    <mergeCell ref="A9:J9"/>
    <mergeCell ref="A22:J22"/>
    <mergeCell ref="A30:J30"/>
    <mergeCell ref="A29:J29"/>
    <mergeCell ref="A53:J53"/>
    <mergeCell ref="A62:J62"/>
    <mergeCell ref="A61:J61"/>
    <mergeCell ref="B94:D94"/>
    <mergeCell ref="E94:G94"/>
    <mergeCell ref="H94:J94"/>
    <mergeCell ref="A70:J70"/>
    <mergeCell ref="A88:J88"/>
    <mergeCell ref="A93:J93"/>
    <mergeCell ref="A58:J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Barnetrinn 2016</vt:lpstr>
      <vt:lpstr>Ungdomstrinn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lurhjol</dc:creator>
  <cp:lastModifiedBy>Tørset, Oddgeir</cp:lastModifiedBy>
  <cp:lastPrinted>2016-04-25T16:45:10Z</cp:lastPrinted>
  <dcterms:created xsi:type="dcterms:W3CDTF">2016-03-18T13:42:14Z</dcterms:created>
  <dcterms:modified xsi:type="dcterms:W3CDTF">2016-06-20T20:09:31Z</dcterms:modified>
</cp:coreProperties>
</file>